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firstSheet="4" activeTab="6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Print_Area" localSheetId="0">'1部门预算收支总表'!$A$1:$M$24</definedName>
    <definedName name="_xlnm.Print_Area" localSheetId="1">'2收入预算总表'!$A$1:$S$20</definedName>
    <definedName name="_xlnm.Print_Area" localSheetId="2">'3支出预算总表'!$A$1:$M$21</definedName>
    <definedName name="_xlnm.Print_Area" localSheetId="3">'4一般公共预算和政府性基金收支总表'!$A$1:$L$35</definedName>
    <definedName name="_xlnm.Print_Area" localSheetId="4">'5一般公共预算支出表'!$A$1:$M$20</definedName>
    <definedName name="_xlnm.Print_Area" localSheetId="5">'6一般公共预算基本支出表'!$A$1:$L$39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Titles" localSheetId="0">'1部门预算收支总表'!$1:$7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  <definedName name="_xlnm.Print_Titles" localSheetId="6">'7一般公共预算“三公”经费支出表'!$1:$4</definedName>
    <definedName name="_xlnm.Print_Titles" localSheetId="7">'8政府性基金支出表'!$1:$7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<sst xmlns="http://schemas.openxmlformats.org/spreadsheetml/2006/main" count="542" uniqueCount="196">
  <si>
    <t>预算01表</t>
  </si>
  <si>
    <t xml:space="preserve"> 2017年部门收支总体情况表</t>
  </si>
  <si>
    <t>单位名称：平顶山市石龙区人民政府办公室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</si>
  <si>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</si>
  <si>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</si>
  <si>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</si>
  <si>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</si>
  <si>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</si>
  <si>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</si>
  <si>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</si>
  <si>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</si>
  <si>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</si>
  <si>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</si>
  <si>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</si>
  <si>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</si>
  <si>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</si>
  <si>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</si>
  <si>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</si>
  <si>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</si>
  <si>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</si>
  <si>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</si>
  <si>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</si>
  <si>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</si>
  <si>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</si>
  <si>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</si>
  <si>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</si>
  <si>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</si>
  <si>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</si>
  <si>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</si>
  <si>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</si>
  <si>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</si>
  <si>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</si>
  <si>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</si>
  <si>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</si>
  <si>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</si>
  <si>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</si>
  <si>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</si>
  <si>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</si>
  <si>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</si>
  <si>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</si>
  <si>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</si>
  <si>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</si>
  <si>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</si>
  <si>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</si>
  <si>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</si>
  <si>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</si>
  <si>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</si>
  <si>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</si>
  <si>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</si>
  <si>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</si>
  <si>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</si>
  <si>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</si>
  <si>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</si>
  <si>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</si>
  <si>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</si>
  <si>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</si>
  <si>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平顶山市石龙区人民政府办公室</t>
  </si>
  <si>
    <t>201</t>
  </si>
  <si>
    <t>03</t>
  </si>
  <si>
    <t>01</t>
  </si>
  <si>
    <t xml:space="preserve">  </t>
  </si>
  <si>
    <t>行政运行</t>
  </si>
  <si>
    <t>02</t>
  </si>
  <si>
    <t>一般行政管理事务</t>
  </si>
  <si>
    <t>05</t>
  </si>
  <si>
    <t>专项业务活动</t>
  </si>
  <si>
    <t>07</t>
  </si>
  <si>
    <t>法制建设</t>
  </si>
  <si>
    <t>99</t>
  </si>
  <si>
    <t>其他政府办公厅（室）及相关机构事务支出</t>
  </si>
  <si>
    <t>24</t>
  </si>
  <si>
    <t>其他宗教事务支出</t>
  </si>
  <si>
    <t>206</t>
  </si>
  <si>
    <t>09</t>
  </si>
  <si>
    <t>科技重大专项</t>
  </si>
  <si>
    <t>208</t>
  </si>
  <si>
    <t>归口管理的行政单位离退休</t>
  </si>
  <si>
    <t>06</t>
  </si>
  <si>
    <t>机关事业单位职业年金缴费支出</t>
  </si>
  <si>
    <t>机关事业单位基本养老保险缴费支出</t>
  </si>
  <si>
    <t>27</t>
  </si>
  <si>
    <t>财政对生育保险基金的补助</t>
  </si>
  <si>
    <t>210</t>
  </si>
  <si>
    <t>行政单位医疗</t>
  </si>
  <si>
    <t>212</t>
  </si>
  <si>
    <t>08</t>
  </si>
  <si>
    <t>征地和拆迁补偿支出</t>
  </si>
  <si>
    <t>其他城市公用事业附加安排的支出</t>
  </si>
  <si>
    <t>221</t>
  </si>
  <si>
    <t>住房公积金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</si>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</sst>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2" fillId="10" borderId="0" applyNumberFormat="0" applyBorder="0" applyAlignment="0" applyProtection="0"/>
    <xf numFmtId="0" fontId="16" fillId="0" borderId="5" applyNumberFormat="0" applyFill="0" applyAlignment="0" applyProtection="0"/>
    <xf numFmtId="0" fontId="12" fillId="11" borderId="0" applyNumberFormat="0" applyBorder="0" applyAlignment="0" applyProtection="0"/>
    <xf numFmtId="0" fontId="22" fillId="12" borderId="6" applyNumberFormat="0" applyAlignment="0" applyProtection="0"/>
    <xf numFmtId="0" fontId="7" fillId="13" borderId="0" applyNumberFormat="0" applyBorder="0" applyAlignment="0" applyProtection="0"/>
    <xf numFmtId="0" fontId="18" fillId="12" borderId="1" applyNumberFormat="0" applyAlignment="0" applyProtection="0"/>
    <xf numFmtId="0" fontId="24" fillId="14" borderId="7" applyNumberFormat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7" fillId="16" borderId="0" applyNumberFormat="0" applyBorder="0" applyAlignment="0" applyProtection="0"/>
    <xf numFmtId="0" fontId="13" fillId="3" borderId="0" applyNumberFormat="0" applyBorder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12" fillId="11" borderId="0" applyNumberFormat="0" applyBorder="0" applyAlignment="0" applyProtection="0"/>
    <xf numFmtId="0" fontId="7" fillId="9" borderId="0" applyNumberFormat="0" applyBorder="0" applyAlignment="0" applyProtection="0"/>
    <xf numFmtId="0" fontId="12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2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12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12" fillId="23" borderId="0" applyNumberFormat="0" applyBorder="0" applyAlignment="0" applyProtection="0"/>
    <xf numFmtId="0" fontId="7" fillId="13" borderId="0" applyNumberFormat="0" applyBorder="0" applyAlignment="0" applyProtection="0"/>
    <xf numFmtId="0" fontId="12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</cellStyleXfs>
  <cellXfs count="289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0" fontId="2" fillId="0" borderId="12" xfId="91" applyNumberFormat="1" applyFont="1" applyFill="1" applyBorder="1" applyAlignment="1" applyProtection="1">
      <alignment horizontal="left" vertical="center" wrapText="1"/>
      <protection/>
    </xf>
    <xf numFmtId="49" fontId="0" fillId="0" borderId="12" xfId="90" applyNumberFormat="1" applyFont="1" applyFill="1" applyBorder="1" applyAlignment="1" applyProtection="1">
      <alignment horizontal="right" vertical="center" wrapText="1"/>
      <protection/>
    </xf>
    <xf numFmtId="49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0" borderId="12" xfId="90" applyNumberFormat="1" applyFont="1" applyFill="1" applyBorder="1" applyAlignment="1" applyProtection="1">
      <alignment vertical="center" wrapText="1"/>
      <protection/>
    </xf>
    <xf numFmtId="179" fontId="2" fillId="0" borderId="0" xfId="90" applyNumberFormat="1" applyFont="1" applyFill="1" applyAlignment="1" applyProtection="1">
      <alignment vertical="center"/>
      <protection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0" borderId="0" xfId="90" applyNumberFormat="1" applyFont="1" applyFill="1" applyAlignment="1" applyProtection="1">
      <alignment horizontal="right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15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1" fillId="0" borderId="0" xfId="88">
      <alignment/>
      <protection/>
    </xf>
    <xf numFmtId="181" fontId="2" fillId="0" borderId="0" xfId="85" applyNumberFormat="1" applyFont="1" applyFill="1" applyAlignment="1" applyProtection="1">
      <alignment horizontal="left" vertical="center" wrapText="1"/>
      <protection/>
    </xf>
    <xf numFmtId="0" fontId="3" fillId="0" borderId="0" xfId="88" applyNumberFormat="1" applyFont="1" applyFill="1" applyAlignment="1" applyProtection="1">
      <alignment horizontal="center" vertical="center"/>
      <protection/>
    </xf>
    <xf numFmtId="0" fontId="2" fillId="0" borderId="10" xfId="88" applyFont="1" applyFill="1" applyBorder="1" applyAlignment="1">
      <alignment horizontal="left" vertical="center"/>
      <protection/>
    </xf>
    <xf numFmtId="0" fontId="2" fillId="19" borderId="10" xfId="88" applyFont="1" applyFill="1" applyBorder="1" applyAlignment="1">
      <alignment horizontal="left" vertical="center"/>
      <protection/>
    </xf>
    <xf numFmtId="0" fontId="2" fillId="0" borderId="0" xfId="88" applyFont="1">
      <alignment/>
      <protection/>
    </xf>
    <xf numFmtId="0" fontId="0" fillId="0" borderId="12" xfId="88" applyNumberFormat="1" applyFont="1" applyFill="1" applyBorder="1" applyAlignment="1" applyProtection="1">
      <alignment horizontal="center" vertical="center"/>
      <protection/>
    </xf>
    <xf numFmtId="0" fontId="0" fillId="0" borderId="15" xfId="88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wrapText="1"/>
      <protection/>
    </xf>
    <xf numFmtId="49" fontId="0" fillId="0" borderId="12" xfId="86" applyNumberFormat="1" applyFont="1" applyFill="1" applyBorder="1" applyAlignment="1">
      <alignment horizontal="center" vertical="center" wrapText="1"/>
      <protection/>
    </xf>
    <xf numFmtId="49" fontId="0" fillId="24" borderId="12" xfId="86" applyNumberFormat="1" applyFont="1" applyFill="1" applyBorder="1" applyAlignment="1">
      <alignment horizontal="center" vertical="center" wrapText="1"/>
      <protection/>
    </xf>
    <xf numFmtId="0" fontId="0" fillId="0" borderId="11" xfId="88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8" applyNumberFormat="1" applyFont="1" applyFill="1" applyBorder="1" applyAlignment="1" applyProtection="1">
      <alignment horizontal="center" vertical="center" wrapText="1"/>
      <protection/>
    </xf>
    <xf numFmtId="0" fontId="0" fillId="0" borderId="17" xfId="88" applyFont="1" applyBorder="1" applyAlignment="1">
      <alignment horizontal="center" vertical="center"/>
      <protection/>
    </xf>
    <xf numFmtId="0" fontId="0" fillId="0" borderId="17" xfId="88" applyFont="1" applyFill="1" applyBorder="1" applyAlignment="1">
      <alignment horizontal="center" vertical="center"/>
      <protection/>
    </xf>
    <xf numFmtId="0" fontId="0" fillId="0" borderId="18" xfId="88" applyFont="1" applyBorder="1" applyAlignment="1">
      <alignment horizontal="center" vertical="center"/>
      <protection/>
    </xf>
    <xf numFmtId="0" fontId="0" fillId="0" borderId="12" xfId="88" applyFont="1" applyBorder="1" applyAlignment="1">
      <alignment horizontal="center" vertical="center"/>
      <protection/>
    </xf>
    <xf numFmtId="49" fontId="0" fillId="0" borderId="15" xfId="88" applyNumberFormat="1" applyFont="1" applyFill="1" applyBorder="1" applyAlignment="1" applyProtection="1">
      <alignment horizontal="left" vertical="center" wrapText="1"/>
      <protection/>
    </xf>
    <xf numFmtId="49" fontId="0" fillId="0" borderId="12" xfId="88" applyNumberFormat="1" applyFont="1" applyFill="1" applyBorder="1" applyAlignment="1" applyProtection="1">
      <alignment horizontal="left" vertical="center" wrapText="1"/>
      <protection/>
    </xf>
    <xf numFmtId="182" fontId="0" fillId="0" borderId="12" xfId="88" applyNumberFormat="1" applyFont="1" applyFill="1" applyBorder="1" applyAlignment="1" applyProtection="1">
      <alignment horizontal="right" vertical="center" wrapText="1"/>
      <protection/>
    </xf>
    <xf numFmtId="49" fontId="2" fillId="0" borderId="15" xfId="88" applyNumberFormat="1" applyFont="1" applyFill="1" applyBorder="1" applyAlignment="1" applyProtection="1">
      <alignment horizontal="left" vertical="center" wrapText="1"/>
      <protection/>
    </xf>
    <xf numFmtId="49" fontId="2" fillId="0" borderId="12" xfId="88" applyNumberFormat="1" applyFont="1" applyFill="1" applyBorder="1" applyAlignment="1" applyProtection="1">
      <alignment horizontal="left" vertical="center" wrapText="1"/>
      <protection/>
    </xf>
    <xf numFmtId="182" fontId="2" fillId="0" borderId="12" xfId="88" applyNumberFormat="1" applyFont="1" applyFill="1" applyBorder="1" applyAlignment="1" applyProtection="1">
      <alignment horizontal="right" vertical="center" wrapText="1"/>
      <protection/>
    </xf>
    <xf numFmtId="182" fontId="2" fillId="0" borderId="12" xfId="88" applyNumberFormat="1" applyFont="1" applyFill="1" applyBorder="1" applyAlignment="1">
      <alignment horizontal="right" vertical="center" wrapText="1"/>
      <protection/>
    </xf>
    <xf numFmtId="0" fontId="2" fillId="0" borderId="0" xfId="88" applyFont="1" applyAlignment="1">
      <alignment horizontal="right" vertical="center"/>
      <protection/>
    </xf>
    <xf numFmtId="49" fontId="0" fillId="24" borderId="17" xfId="86" applyNumberFormat="1" applyFont="1" applyFill="1" applyBorder="1" applyAlignment="1">
      <alignment horizontal="center" vertical="center" wrapText="1"/>
      <protection/>
    </xf>
    <xf numFmtId="49" fontId="0" fillId="24" borderId="18" xfId="86" applyNumberFormat="1" applyFont="1" applyFill="1" applyBorder="1" applyAlignment="1">
      <alignment horizontal="center" vertical="center" wrapText="1"/>
      <protection/>
    </xf>
    <xf numFmtId="49" fontId="0" fillId="24" borderId="11" xfId="86" applyNumberFormat="1" applyFont="1" applyFill="1" applyBorder="1" applyAlignment="1">
      <alignment horizontal="center" vertical="center" wrapText="1"/>
      <protection/>
    </xf>
    <xf numFmtId="176" fontId="0" fillId="0" borderId="17" xfId="90" applyNumberFormat="1" applyFont="1" applyFill="1" applyBorder="1" applyAlignment="1" applyProtection="1">
      <alignment horizontal="center" vertical="center"/>
      <protection/>
    </xf>
    <xf numFmtId="177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 wrapText="1"/>
      <protection/>
    </xf>
    <xf numFmtId="0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vertical="center" wrapText="1"/>
      <protection/>
    </xf>
    <xf numFmtId="0" fontId="0" fillId="0" borderId="15" xfId="90" applyNumberFormat="1" applyFont="1" applyFill="1" applyBorder="1" applyAlignment="1" applyProtection="1">
      <alignment vertical="center" wrapText="1"/>
      <protection/>
    </xf>
    <xf numFmtId="182" fontId="0" fillId="0" borderId="12" xfId="90" applyNumberFormat="1" applyFont="1" applyFill="1" applyBorder="1" applyAlignment="1" applyProtection="1">
      <alignment horizontal="right" vertical="center" wrapText="1"/>
      <protection/>
    </xf>
    <xf numFmtId="182" fontId="0" fillId="0" borderId="14" xfId="90" applyNumberFormat="1" applyFont="1" applyFill="1" applyBorder="1" applyAlignment="1" applyProtection="1">
      <alignment horizontal="right" vertical="center" wrapText="1"/>
      <protection/>
    </xf>
    <xf numFmtId="182" fontId="0" fillId="0" borderId="13" xfId="90" applyNumberFormat="1" applyFont="1" applyFill="1" applyBorder="1" applyAlignment="1" applyProtection="1">
      <alignment horizontal="right" vertical="center" wrapText="1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180" fontId="2" fillId="0" borderId="12" xfId="92" applyNumberFormat="1" applyFont="1" applyFill="1" applyBorder="1" applyAlignment="1" applyProtection="1">
      <alignment horizontal="right" vertical="center" wrapText="1"/>
      <protection/>
    </xf>
    <xf numFmtId="180" fontId="2" fillId="0" borderId="12" xfId="91" applyNumberFormat="1" applyFont="1" applyFill="1" applyBorder="1" applyAlignment="1" applyProtection="1">
      <alignment horizontal="right" vertical="center" wrapText="1"/>
      <protection/>
    </xf>
    <xf numFmtId="180" fontId="2" fillId="0" borderId="14" xfId="92" applyNumberFormat="1" applyFont="1" applyFill="1" applyBorder="1" applyAlignment="1" applyProtection="1">
      <alignment horizontal="right" vertical="center" wrapText="1"/>
      <protection/>
    </xf>
    <xf numFmtId="182" fontId="2" fillId="0" borderId="12" xfId="85" applyNumberFormat="1" applyFont="1" applyFill="1" applyBorder="1" applyAlignment="1" applyProtection="1">
      <alignment horizontal="right" vertical="center" wrapText="1"/>
      <protection/>
    </xf>
    <xf numFmtId="180" fontId="2" fillId="0" borderId="13" xfId="92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182" fontId="0" fillId="0" borderId="15" xfId="90" applyNumberFormat="1" applyFont="1" applyFill="1" applyBorder="1" applyAlignment="1" applyProtection="1">
      <alignment horizontal="right" vertical="center" wrapText="1"/>
      <protection/>
    </xf>
    <xf numFmtId="180" fontId="2" fillId="0" borderId="15" xfId="92" applyNumberFormat="1" applyFont="1" applyFill="1" applyBorder="1" applyAlignment="1" applyProtection="1">
      <alignment horizontal="right" vertical="center" wrapText="1"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 applyAlignment="1">
      <alignment wrapText="1"/>
      <protection/>
    </xf>
    <xf numFmtId="0" fontId="1" fillId="0" borderId="0" xfId="89">
      <alignment/>
      <protection/>
    </xf>
    <xf numFmtId="181" fontId="4" fillId="0" borderId="0" xfId="89" applyNumberFormat="1" applyFont="1" applyFill="1" applyAlignment="1" applyProtection="1">
      <alignment vertical="center" wrapText="1"/>
      <protection/>
    </xf>
    <xf numFmtId="181" fontId="4" fillId="0" borderId="0" xfId="89" applyNumberFormat="1" applyFont="1" applyFill="1" applyAlignment="1" applyProtection="1">
      <alignment horizontal="right" vertical="center"/>
      <protection/>
    </xf>
    <xf numFmtId="178" fontId="4" fillId="0" borderId="0" xfId="89" applyNumberFormat="1" applyFont="1" applyFill="1" applyAlignment="1" applyProtection="1">
      <alignment horizontal="right" vertical="center"/>
      <protection/>
    </xf>
    <xf numFmtId="178" fontId="4" fillId="0" borderId="0" xfId="89" applyNumberFormat="1" applyFont="1" applyFill="1" applyAlignment="1" applyProtection="1">
      <alignment vertical="center"/>
      <protection/>
    </xf>
    <xf numFmtId="181" fontId="3" fillId="0" borderId="0" xfId="89" applyNumberFormat="1" applyFont="1" applyFill="1" applyAlignment="1" applyProtection="1">
      <alignment horizontal="center" vertical="center" wrapText="1"/>
      <protection/>
    </xf>
    <xf numFmtId="181" fontId="2" fillId="0" borderId="10" xfId="89" applyNumberFormat="1" applyFont="1" applyFill="1" applyBorder="1" applyAlignment="1" applyProtection="1">
      <alignment vertical="center" wrapText="1"/>
      <protection/>
    </xf>
    <xf numFmtId="181" fontId="3" fillId="0" borderId="10" xfId="89" applyNumberFormat="1" applyFont="1" applyFill="1" applyBorder="1" applyAlignment="1" applyProtection="1">
      <alignment vertical="center" wrapText="1"/>
      <protection/>
    </xf>
    <xf numFmtId="181" fontId="0" fillId="0" borderId="15" xfId="89" applyNumberFormat="1" applyFont="1" applyFill="1" applyBorder="1" applyAlignment="1" applyProtection="1">
      <alignment horizontal="center" vertical="center" wrapText="1"/>
      <protection/>
    </xf>
    <xf numFmtId="181" fontId="0" fillId="0" borderId="13" xfId="89" applyNumberFormat="1" applyFont="1" applyFill="1" applyBorder="1" applyAlignment="1" applyProtection="1">
      <alignment horizontal="center" vertical="center" wrapText="1"/>
      <protection/>
    </xf>
    <xf numFmtId="181" fontId="0" fillId="0" borderId="14" xfId="89" applyNumberFormat="1" applyFont="1" applyFill="1" applyBorder="1" applyAlignment="1" applyProtection="1">
      <alignment horizontal="center" vertical="center" wrapText="1"/>
      <protection/>
    </xf>
    <xf numFmtId="181" fontId="0" fillId="0" borderId="12" xfId="89" applyNumberFormat="1" applyFont="1" applyFill="1" applyBorder="1" applyAlignment="1" applyProtection="1">
      <alignment horizontal="centerContinuous" vertical="center"/>
      <protection/>
    </xf>
    <xf numFmtId="181" fontId="0" fillId="0" borderId="17" xfId="89" applyNumberFormat="1" applyFont="1" applyFill="1" applyBorder="1" applyAlignment="1" applyProtection="1">
      <alignment horizontal="centerContinuous" vertical="center"/>
      <protection/>
    </xf>
    <xf numFmtId="181" fontId="0" fillId="0" borderId="19" xfId="89" applyNumberFormat="1" applyFont="1" applyFill="1" applyBorder="1" applyAlignment="1" applyProtection="1">
      <alignment horizontal="center" vertical="center" wrapText="1"/>
      <protection/>
    </xf>
    <xf numFmtId="181" fontId="0" fillId="0" borderId="20" xfId="89" applyNumberFormat="1" applyFont="1" applyFill="1" applyBorder="1" applyAlignment="1" applyProtection="1">
      <alignment horizontal="center" vertical="center" wrapText="1"/>
      <protection/>
    </xf>
    <xf numFmtId="181" fontId="0" fillId="0" borderId="15" xfId="89" applyNumberFormat="1" applyFont="1" applyFill="1" applyBorder="1" applyAlignment="1" applyProtection="1">
      <alignment horizontal="center" vertical="center"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178" fontId="0" fillId="0" borderId="12" xfId="89" applyNumberFormat="1" applyFont="1" applyFill="1" applyBorder="1" applyAlignment="1" applyProtection="1">
      <alignment horizontal="centerContinuous" vertical="center"/>
      <protection/>
    </xf>
    <xf numFmtId="181" fontId="0" fillId="0" borderId="21" xfId="89" applyNumberFormat="1" applyFont="1" applyFill="1" applyBorder="1" applyAlignment="1" applyProtection="1">
      <alignment horizontal="center" vertical="center" wrapText="1"/>
      <protection/>
    </xf>
    <xf numFmtId="181" fontId="0" fillId="0" borderId="22" xfId="89" applyNumberFormat="1" applyFont="1" applyFill="1" applyBorder="1" applyAlignment="1" applyProtection="1">
      <alignment horizontal="center" vertical="center" wrapText="1"/>
      <protection/>
    </xf>
    <xf numFmtId="181" fontId="0" fillId="0" borderId="19" xfId="89" applyNumberFormat="1" applyFont="1" applyFill="1" applyBorder="1" applyAlignment="1" applyProtection="1">
      <alignment horizontal="center" vertical="center"/>
      <protection/>
    </xf>
    <xf numFmtId="178" fontId="0" fillId="0" borderId="15" xfId="89" applyNumberFormat="1" applyFont="1" applyFill="1" applyBorder="1" applyAlignment="1" applyProtection="1">
      <alignment horizontal="center" vertical="center"/>
      <protection/>
    </xf>
    <xf numFmtId="178" fontId="0" fillId="0" borderId="13" xfId="89" applyNumberFormat="1" applyFont="1" applyFill="1" applyBorder="1" applyAlignment="1" applyProtection="1">
      <alignment horizontal="center" vertical="center"/>
      <protection/>
    </xf>
    <xf numFmtId="181" fontId="0" fillId="0" borderId="23" xfId="89" applyNumberFormat="1" applyFont="1" applyFill="1" applyBorder="1" applyAlignment="1" applyProtection="1">
      <alignment horizontal="center" vertical="center" wrapText="1"/>
      <protection/>
    </xf>
    <xf numFmtId="181" fontId="0" fillId="0" borderId="24" xfId="89" applyNumberFormat="1" applyFont="1" applyFill="1" applyBorder="1" applyAlignment="1" applyProtection="1">
      <alignment horizontal="center" vertical="center" wrapText="1"/>
      <protection/>
    </xf>
    <xf numFmtId="178" fontId="0" fillId="0" borderId="12" xfId="89" applyNumberFormat="1" applyFont="1" applyFill="1" applyBorder="1" applyAlignment="1" applyProtection="1">
      <alignment horizontal="center" vertical="center" wrapText="1"/>
      <protection/>
    </xf>
    <xf numFmtId="49" fontId="0" fillId="24" borderId="12" xfId="89" applyNumberFormat="1" applyFont="1" applyFill="1" applyBorder="1" applyAlignment="1">
      <alignment horizontal="center" vertical="center"/>
      <protection/>
    </xf>
    <xf numFmtId="49" fontId="0" fillId="0" borderId="12" xfId="89" applyNumberFormat="1" applyFont="1" applyFill="1" applyBorder="1" applyAlignment="1">
      <alignment horizontal="center" vertical="center" wrapText="1"/>
      <protection/>
    </xf>
    <xf numFmtId="0" fontId="0" fillId="0" borderId="17" xfId="89" applyFont="1" applyBorder="1" applyAlignment="1">
      <alignment horizontal="center" vertical="center" wrapText="1"/>
      <protection/>
    </xf>
    <xf numFmtId="0" fontId="0" fillId="0" borderId="12" xfId="89" applyFont="1" applyFill="1" applyBorder="1" applyAlignment="1">
      <alignment horizontal="left" vertical="center" wrapText="1"/>
      <protection/>
    </xf>
    <xf numFmtId="182" fontId="0" fillId="0" borderId="12" xfId="89" applyNumberFormat="1" applyFont="1" applyFill="1" applyBorder="1" applyAlignment="1" applyProtection="1">
      <alignment horizontal="right" vertical="center" wrapText="1"/>
      <protection/>
    </xf>
    <xf numFmtId="0" fontId="0" fillId="0" borderId="14" xfId="84" applyFont="1" applyFill="1" applyBorder="1">
      <alignment vertical="center"/>
      <protection/>
    </xf>
    <xf numFmtId="180" fontId="0" fillId="0" borderId="12" xfId="89" applyNumberFormat="1" applyFont="1" applyFill="1" applyBorder="1" applyAlignment="1">
      <alignment horizontal="right" vertical="center" wrapText="1"/>
      <protection/>
    </xf>
    <xf numFmtId="0" fontId="0" fillId="0" borderId="18" xfId="89" applyFont="1" applyBorder="1" applyAlignment="1">
      <alignment horizontal="center" vertical="center" wrapText="1"/>
      <protection/>
    </xf>
    <xf numFmtId="0" fontId="0" fillId="0" borderId="12" xfId="84" applyFont="1" applyFill="1" applyBorder="1">
      <alignment vertical="center"/>
      <protection/>
    </xf>
    <xf numFmtId="180" fontId="0" fillId="0" borderId="12" xfId="89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1" fillId="0" borderId="12" xfId="89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0" fillId="0" borderId="12" xfId="89" applyNumberFormat="1" applyFont="1" applyFill="1" applyBorder="1" applyAlignment="1">
      <alignment horizontal="right" vertical="center"/>
      <protection/>
    </xf>
    <xf numFmtId="182" fontId="0" fillId="0" borderId="12" xfId="89" applyNumberFormat="1" applyFont="1" applyFill="1" applyBorder="1" applyAlignment="1">
      <alignment horizontal="right" vertical="center" wrapText="1"/>
      <protection/>
    </xf>
    <xf numFmtId="0" fontId="0" fillId="0" borderId="15" xfId="89" applyFont="1" applyFill="1" applyBorder="1" applyAlignment="1">
      <alignment horizontal="left" vertical="center" wrapText="1"/>
      <protection/>
    </xf>
    <xf numFmtId="0" fontId="0" fillId="0" borderId="14" xfId="89" applyFont="1" applyFill="1" applyBorder="1" applyAlignment="1">
      <alignment horizontal="left" vertical="center" wrapText="1"/>
      <protection/>
    </xf>
    <xf numFmtId="182" fontId="0" fillId="0" borderId="12" xfId="89" applyNumberFormat="1" applyFont="1" applyFill="1" applyBorder="1" applyAlignment="1">
      <alignment horizontal="righ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89" applyFont="1" applyAlignment="1">
      <alignment wrapText="1"/>
      <protection/>
    </xf>
    <xf numFmtId="178" fontId="2" fillId="0" borderId="0" xfId="89" applyNumberFormat="1" applyFont="1" applyFill="1" applyAlignment="1" applyProtection="1">
      <alignment vertical="center"/>
      <protection/>
    </xf>
    <xf numFmtId="178" fontId="2" fillId="0" borderId="0" xfId="89" applyNumberFormat="1" applyFont="1" applyFill="1" applyAlignment="1" applyProtection="1">
      <alignment horizontal="right" vertical="center"/>
      <protection/>
    </xf>
    <xf numFmtId="181" fontId="2" fillId="0" borderId="10" xfId="89" applyNumberFormat="1" applyFont="1" applyFill="1" applyBorder="1" applyAlignment="1" applyProtection="1">
      <alignment horizontal="right" vertical="center" wrapText="1"/>
      <protection/>
    </xf>
    <xf numFmtId="178" fontId="0" fillId="0" borderId="14" xfId="89" applyNumberFormat="1" applyFont="1" applyFill="1" applyBorder="1" applyAlignment="1" applyProtection="1">
      <alignment horizontal="center" vertical="center"/>
      <protection/>
    </xf>
    <xf numFmtId="49" fontId="0" fillId="24" borderId="17" xfId="89" applyNumberFormat="1" applyFont="1" applyFill="1" applyBorder="1" applyAlignment="1">
      <alignment horizontal="center" vertical="center" wrapText="1"/>
      <protection/>
    </xf>
    <xf numFmtId="49" fontId="0" fillId="24" borderId="12" xfId="89" applyNumberFormat="1" applyFont="1" applyFill="1" applyBorder="1" applyAlignment="1">
      <alignment horizontal="center" vertical="center" wrapText="1"/>
      <protection/>
    </xf>
    <xf numFmtId="49" fontId="0" fillId="24" borderId="11" xfId="89" applyNumberFormat="1" applyFont="1" applyFill="1" applyBorder="1" applyAlignment="1">
      <alignment horizontal="center" vertical="center" wrapText="1"/>
      <protection/>
    </xf>
    <xf numFmtId="183" fontId="0" fillId="0" borderId="0" xfId="89" applyNumberFormat="1" applyFont="1" applyFill="1">
      <alignment/>
      <protection/>
    </xf>
    <xf numFmtId="0" fontId="1" fillId="0" borderId="0" xfId="92" applyFill="1">
      <alignment/>
      <protection/>
    </xf>
    <xf numFmtId="0" fontId="1" fillId="0" borderId="0" xfId="92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right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6" fontId="2" fillId="0" borderId="10" xfId="92" applyNumberFormat="1" applyFont="1" applyFill="1" applyBorder="1" applyAlignment="1" applyProtection="1">
      <alignment vertical="center"/>
      <protection/>
    </xf>
    <xf numFmtId="176" fontId="2" fillId="19" borderId="10" xfId="92" applyNumberFormat="1" applyFont="1" applyFill="1" applyBorder="1" applyAlignment="1" applyProtection="1">
      <alignment vertical="center"/>
      <protection/>
    </xf>
    <xf numFmtId="178" fontId="2" fillId="0" borderId="10" xfId="92" applyNumberFormat="1" applyFont="1" applyFill="1" applyBorder="1" applyAlignment="1" applyProtection="1">
      <alignment vertical="center"/>
      <protection/>
    </xf>
    <xf numFmtId="0" fontId="2" fillId="0" borderId="11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0" fontId="2" fillId="0" borderId="13" xfId="92" applyNumberFormat="1" applyFont="1" applyFill="1" applyBorder="1" applyAlignment="1" applyProtection="1">
      <alignment horizontal="centerContinuous" vertical="center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4" xfId="92" applyNumberFormat="1" applyFont="1" applyFill="1" applyBorder="1" applyAlignment="1" applyProtection="1">
      <alignment horizontal="center" vertical="center" wrapText="1"/>
      <protection/>
    </xf>
    <xf numFmtId="176" fontId="2" fillId="0" borderId="17" xfId="92" applyNumberFormat="1" applyFont="1" applyFill="1" applyBorder="1" applyAlignment="1" applyProtection="1">
      <alignment horizontal="center" vertical="center"/>
      <protection/>
    </xf>
    <xf numFmtId="177" fontId="2" fillId="0" borderId="17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 wrapText="1"/>
      <protection/>
    </xf>
    <xf numFmtId="0" fontId="2" fillId="0" borderId="17" xfId="92" applyNumberFormat="1" applyFont="1" applyFill="1" applyBorder="1" applyAlignment="1" applyProtection="1">
      <alignment horizontal="center" vertical="center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vertical="center" wrapText="1"/>
      <protection/>
    </xf>
    <xf numFmtId="0" fontId="1" fillId="0" borderId="15" xfId="92" applyNumberFormat="1" applyFont="1" applyFill="1" applyBorder="1" applyAlignment="1" applyProtection="1">
      <alignment vertical="center" wrapText="1"/>
      <protection/>
    </xf>
    <xf numFmtId="179" fontId="2" fillId="0" borderId="0" xfId="92" applyNumberFormat="1" applyFont="1" applyFill="1" applyAlignment="1" applyProtection="1">
      <alignment vertical="center"/>
      <protection/>
    </xf>
    <xf numFmtId="178" fontId="2" fillId="0" borderId="0" xfId="92" applyNumberFormat="1" applyFont="1" applyFill="1" applyAlignment="1" applyProtection="1">
      <alignment horizontal="right" vertical="center"/>
      <protection/>
    </xf>
    <xf numFmtId="178" fontId="2" fillId="0" borderId="0" xfId="92" applyNumberFormat="1" applyFont="1" applyFill="1" applyAlignment="1" applyProtection="1">
      <alignment horizontal="right"/>
      <protection/>
    </xf>
    <xf numFmtId="0" fontId="2" fillId="0" borderId="14" xfId="92" applyNumberFormat="1" applyFont="1" applyFill="1" applyBorder="1" applyAlignment="1" applyProtection="1">
      <alignment horizontal="centerContinuous" vertical="center"/>
      <protection/>
    </xf>
    <xf numFmtId="0" fontId="2" fillId="0" borderId="15" xfId="92" applyNumberFormat="1" applyFont="1" applyFill="1" applyBorder="1" applyAlignment="1" applyProtection="1">
      <alignment horizontal="centerContinuous" vertical="center"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1" fillId="0" borderId="0" xfId="91" applyNumberFormat="1" applyFont="1" applyFill="1" applyAlignment="1" applyProtection="1">
      <alignment horizontal="center" vertical="center" wrapText="1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 wrapText="1"/>
      <protection/>
    </xf>
    <xf numFmtId="0" fontId="2" fillId="24" borderId="0" xfId="91" applyNumberFormat="1" applyFont="1" applyFill="1" applyAlignment="1" applyProtection="1">
      <alignment vertical="center" wrapText="1"/>
      <protection/>
    </xf>
    <xf numFmtId="178" fontId="2" fillId="24" borderId="0" xfId="91" applyNumberFormat="1" applyFont="1" applyFill="1" applyAlignment="1" applyProtection="1">
      <alignment vertical="center" wrapText="1"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 vertical="center"/>
      <protection/>
    </xf>
    <xf numFmtId="176" fontId="2" fillId="19" borderId="10" xfId="91" applyNumberFormat="1" applyFont="1" applyFill="1" applyBorder="1" applyAlignment="1" applyProtection="1">
      <alignment vertical="center"/>
      <protection/>
    </xf>
    <xf numFmtId="0" fontId="2" fillId="0" borderId="0" xfId="91" applyNumberFormat="1" applyFont="1" applyFill="1" applyAlignment="1" applyProtection="1">
      <alignment vertical="center" wrapText="1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24" borderId="12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24" borderId="12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Border="1" applyAlignment="1">
      <alignment horizontal="center" vertical="center"/>
      <protection/>
    </xf>
    <xf numFmtId="49" fontId="2" fillId="0" borderId="17" xfId="91" applyNumberFormat="1" applyFont="1" applyFill="1" applyBorder="1" applyAlignment="1">
      <alignment horizontal="center" vertical="center" wrapText="1"/>
      <protection/>
    </xf>
    <xf numFmtId="49" fontId="2" fillId="24" borderId="17" xfId="91" applyNumberFormat="1" applyFont="1" applyFill="1" applyBorder="1" applyAlignment="1">
      <alignment horizontal="center" vertical="center" wrapText="1"/>
      <protection/>
    </xf>
    <xf numFmtId="49" fontId="2" fillId="24" borderId="12" xfId="85" applyNumberFormat="1" applyFont="1" applyFill="1" applyBorder="1" applyAlignment="1">
      <alignment horizontal="center" vertical="center" wrapText="1"/>
      <protection/>
    </xf>
    <xf numFmtId="49" fontId="2" fillId="0" borderId="11" xfId="91" applyNumberFormat="1" applyFont="1" applyFill="1" applyBorder="1" applyAlignment="1">
      <alignment horizontal="center" vertical="center" wrapText="1"/>
      <protection/>
    </xf>
    <xf numFmtId="49" fontId="2" fillId="24" borderId="11" xfId="91" applyNumberFormat="1" applyFont="1" applyFill="1" applyBorder="1" applyAlignment="1">
      <alignment horizontal="center" vertical="center" wrapText="1"/>
      <protection/>
    </xf>
    <xf numFmtId="180" fontId="2" fillId="0" borderId="12" xfId="91" applyNumberFormat="1" applyFont="1" applyFill="1" applyBorder="1" applyAlignment="1">
      <alignment horizontal="right" vertical="center" wrapText="1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24" borderId="0" xfId="91" applyNumberFormat="1" applyFont="1" applyFill="1" applyBorder="1" applyAlignment="1" applyProtection="1">
      <alignment horizontal="right"/>
      <protection/>
    </xf>
    <xf numFmtId="49" fontId="2" fillId="24" borderId="17" xfId="91" applyNumberFormat="1" applyFont="1" applyFill="1" applyBorder="1" applyAlignment="1">
      <alignment horizontal="center" vertical="center"/>
      <protection/>
    </xf>
    <xf numFmtId="49" fontId="2" fillId="24" borderId="11" xfId="91" applyNumberFormat="1" applyFont="1" applyFill="1" applyBorder="1" applyAlignment="1">
      <alignment horizontal="center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1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1" fontId="3" fillId="0" borderId="0" xfId="85" applyNumberFormat="1" applyFont="1" applyFill="1" applyAlignment="1" applyProtection="1">
      <alignment horizontal="center" vertical="center"/>
      <protection/>
    </xf>
    <xf numFmtId="0" fontId="2" fillId="0" borderId="10" xfId="85" applyFont="1" applyFill="1" applyBorder="1" applyAlignment="1">
      <alignment horizontal="left"/>
      <protection/>
    </xf>
    <xf numFmtId="0" fontId="2" fillId="19" borderId="10" xfId="85" applyFont="1" applyFill="1" applyBorder="1" applyAlignment="1">
      <alignment horizontal="left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Continuous" vertical="center"/>
      <protection/>
    </xf>
    <xf numFmtId="181" fontId="2" fillId="0" borderId="17" xfId="85" applyNumberFormat="1" applyFont="1" applyFill="1" applyBorder="1" applyAlignment="1" applyProtection="1">
      <alignment horizontal="centerContinuous" vertical="center"/>
      <protection/>
    </xf>
    <xf numFmtId="181" fontId="2" fillId="0" borderId="19" xfId="85" applyNumberFormat="1" applyFont="1" applyFill="1" applyBorder="1" applyAlignment="1" applyProtection="1">
      <alignment horizontal="center" vertical="center"/>
      <protection/>
    </xf>
    <xf numFmtId="181" fontId="2" fillId="0" borderId="20" xfId="85" applyNumberFormat="1" applyFont="1" applyFill="1" applyBorder="1" applyAlignment="1" applyProtection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Continuous" vertical="center" wrapText="1"/>
      <protection/>
    </xf>
    <xf numFmtId="181" fontId="2" fillId="0" borderId="21" xfId="85" applyNumberFormat="1" applyFont="1" applyFill="1" applyBorder="1" applyAlignment="1" applyProtection="1">
      <alignment horizontal="center" vertical="center"/>
      <protection/>
    </xf>
    <xf numFmtId="181" fontId="2" fillId="0" borderId="22" xfId="85" applyNumberFormat="1" applyFont="1" applyFill="1" applyBorder="1" applyAlignment="1" applyProtection="1">
      <alignment horizontal="center" vertical="center"/>
      <protection/>
    </xf>
    <xf numFmtId="0" fontId="2" fillId="0" borderId="18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181" fontId="2" fillId="0" borderId="23" xfId="85" applyNumberFormat="1" applyFont="1" applyFill="1" applyBorder="1" applyAlignment="1" applyProtection="1">
      <alignment horizontal="center" vertical="center"/>
      <protection/>
    </xf>
    <xf numFmtId="181" fontId="2" fillId="0" borderId="24" xfId="85" applyNumberFormat="1" applyFont="1" applyFill="1" applyBorder="1" applyAlignment="1" applyProtection="1">
      <alignment horizontal="center" vertical="center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83" fontId="2" fillId="0" borderId="10" xfId="85" applyNumberFormat="1" applyFont="1" applyFill="1" applyBorder="1" applyAlignment="1">
      <alignment horizontal="left" vertical="center"/>
      <protection/>
    </xf>
    <xf numFmtId="182" fontId="2" fillId="0" borderId="12" xfId="85" applyNumberFormat="1" applyFont="1" applyFill="1" applyBorder="1" applyAlignment="1">
      <alignment horizontal="right" vertical="center" wrapText="1"/>
      <protection/>
    </xf>
    <xf numFmtId="0" fontId="2" fillId="0" borderId="18" xfId="85" applyFont="1" applyBorder="1" applyAlignment="1">
      <alignment horizontal="center" vertical="center" wrapText="1"/>
      <protection/>
    </xf>
    <xf numFmtId="183" fontId="2" fillId="0" borderId="13" xfId="85" applyNumberFormat="1" applyFont="1" applyFill="1" applyBorder="1" applyAlignment="1">
      <alignment horizontal="left" vertical="center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3" fontId="2" fillId="0" borderId="13" xfId="85" applyNumberFormat="1" applyFont="1" applyFill="1" applyBorder="1" applyAlignment="1" applyProtection="1">
      <alignment vertical="center"/>
      <protection/>
    </xf>
    <xf numFmtId="0" fontId="2" fillId="0" borderId="15" xfId="85" applyFont="1" applyFill="1" applyBorder="1" applyAlignment="1">
      <alignment horizontal="left" vertical="center"/>
      <protection/>
    </xf>
    <xf numFmtId="0" fontId="2" fillId="0" borderId="14" xfId="85" applyFont="1" applyFill="1" applyBorder="1" applyAlignment="1">
      <alignment horizontal="left" vertical="center"/>
      <protection/>
    </xf>
    <xf numFmtId="183" fontId="2" fillId="0" borderId="13" xfId="85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vertical="center"/>
      <protection/>
    </xf>
    <xf numFmtId="0" fontId="2" fillId="0" borderId="14" xfId="85" applyFont="1" applyFill="1" applyBorder="1" applyAlignment="1">
      <alignment vertical="center"/>
      <protection/>
    </xf>
    <xf numFmtId="183" fontId="2" fillId="0" borderId="16" xfId="85" applyNumberFormat="1" applyFont="1" applyFill="1" applyBorder="1" applyAlignment="1" applyProtection="1">
      <alignment horizontal="left" vertical="center"/>
      <protection/>
    </xf>
    <xf numFmtId="181" fontId="2" fillId="0" borderId="15" xfId="85" applyNumberFormat="1" applyFont="1" applyFill="1" applyBorder="1" applyAlignment="1" applyProtection="1">
      <alignment horizontal="left" vertical="center" wrapText="1"/>
      <protection/>
    </xf>
    <xf numFmtId="181" fontId="2" fillId="0" borderId="14" xfId="85" applyNumberFormat="1" applyFont="1" applyFill="1" applyBorder="1" applyAlignment="1" applyProtection="1">
      <alignment horizontal="left" vertical="center" wrapText="1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183" fontId="2" fillId="0" borderId="15" xfId="85" applyNumberFormat="1" applyFont="1" applyFill="1" applyBorder="1" applyAlignment="1" applyProtection="1">
      <alignment horizontal="left" vertical="center"/>
      <protection/>
    </xf>
    <xf numFmtId="182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82" fontId="2" fillId="0" borderId="12" xfId="85" applyNumberFormat="1" applyFont="1" applyFill="1" applyBorder="1" applyAlignment="1">
      <alignment horizontal="right" vertical="center"/>
      <protection/>
    </xf>
    <xf numFmtId="183" fontId="2" fillId="0" borderId="12" xfId="85" applyNumberFormat="1" applyFont="1" applyFill="1" applyBorder="1" applyAlignment="1">
      <alignment horizontal="left" vertical="center"/>
      <protection/>
    </xf>
    <xf numFmtId="181" fontId="2" fillId="0" borderId="14" xfId="85" applyNumberFormat="1" applyFont="1" applyFill="1" applyBorder="1" applyAlignment="1" applyProtection="1">
      <alignment horizontal="center" vertical="center"/>
      <protection/>
    </xf>
    <xf numFmtId="183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25" xfId="87" applyFont="1" applyBorder="1" applyAlignment="1">
      <alignment horizontal="centerContinuous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49" fontId="2" fillId="24" borderId="17" xfId="85" applyNumberFormat="1" applyFont="1" applyFill="1" applyBorder="1" applyAlignment="1">
      <alignment horizontal="center" vertical="center" wrapText="1"/>
      <protection/>
    </xf>
    <xf numFmtId="184" fontId="2" fillId="0" borderId="17" xfId="87" applyNumberFormat="1" applyFont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>
      <alignment horizontal="center" vertical="center" wrapText="1"/>
      <protection/>
    </xf>
    <xf numFmtId="49" fontId="2" fillId="24" borderId="11" xfId="85" applyNumberFormat="1" applyFont="1" applyFill="1" applyBorder="1" applyAlignment="1">
      <alignment horizontal="center" vertical="center" wrapText="1"/>
      <protection/>
    </xf>
    <xf numFmtId="184" fontId="2" fillId="0" borderId="11" xfId="87" applyNumberFormat="1" applyFont="1" applyBorder="1" applyAlignment="1">
      <alignment horizontal="center" vertical="center" wrapText="1"/>
      <protection/>
    </xf>
    <xf numFmtId="182" fontId="2" fillId="0" borderId="25" xfId="87" applyNumberFormat="1" applyFont="1" applyFill="1" applyBorder="1" applyAlignment="1">
      <alignment horizontal="right" vertical="center" wrapText="1"/>
      <protection/>
    </xf>
    <xf numFmtId="182" fontId="2" fillId="0" borderId="25" xfId="87" applyNumberFormat="1" applyFont="1" applyBorder="1" applyAlignment="1">
      <alignment horizontal="right" vertical="center" wrapText="1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EE70A06373940074E0430A0804CB0074" xfId="88"/>
    <cellStyle name="常规_439B6CFEF4310134E0530A0804CB25FB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  <cellStyle name="常规_Sheet2 (2)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I15" sqref="I15"/>
    </sheetView>
  </sheetViews>
  <sheetFormatPr defaultColWidth="6.875" defaultRowHeight="14.25"/>
  <cols>
    <col min="1" max="1" width="3.50390625" style="227" customWidth="1"/>
    <col min="2" max="2" width="12.625" style="227" customWidth="1"/>
    <col min="3" max="3" width="12.125" style="227" customWidth="1"/>
    <col min="4" max="4" width="17.875" style="227" customWidth="1"/>
    <col min="5" max="5" width="11.50390625" style="227" customWidth="1"/>
    <col min="6" max="6" width="9.00390625" style="227" customWidth="1"/>
    <col min="7" max="7" width="10.50390625" style="227" customWidth="1"/>
    <col min="8" max="8" width="13.75390625" style="227" customWidth="1"/>
    <col min="9" max="9" width="12.625" style="227" customWidth="1"/>
    <col min="10" max="10" width="11.25390625" style="227" customWidth="1"/>
    <col min="11" max="11" width="10.375" style="227" customWidth="1"/>
    <col min="12" max="12" width="10.75390625" style="227" customWidth="1"/>
    <col min="13" max="13" width="11.50390625" style="228" customWidth="1"/>
    <col min="14" max="26" width="6.875" style="226" customWidth="1"/>
    <col min="27" max="244" width="6.875" style="227" customWidth="1"/>
    <col min="245" max="16384" width="6.875" style="227" customWidth="1"/>
  </cols>
  <sheetData>
    <row r="1" spans="1:244" ht="24.75" customHeight="1">
      <c r="A1" s="48"/>
      <c r="B1" s="48"/>
      <c r="C1" s="229"/>
      <c r="D1" s="229"/>
      <c r="E1" s="230"/>
      <c r="F1" s="230"/>
      <c r="G1" s="230"/>
      <c r="H1" s="230"/>
      <c r="I1" s="277"/>
      <c r="J1" s="277"/>
      <c r="K1" s="277"/>
      <c r="L1" s="277"/>
      <c r="M1" s="221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32" t="s">
        <v>2</v>
      </c>
      <c r="B3" s="233"/>
      <c r="C3" s="233"/>
      <c r="D3" s="233"/>
      <c r="E3" s="234"/>
      <c r="F3" s="234"/>
      <c r="G3" s="234"/>
      <c r="H3" s="234"/>
      <c r="I3" s="277"/>
      <c r="J3" s="277"/>
      <c r="K3" s="277"/>
      <c r="L3" s="277"/>
      <c r="M3" s="27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35" t="s">
        <v>4</v>
      </c>
      <c r="B4" s="235"/>
      <c r="C4" s="235"/>
      <c r="D4" s="235" t="s">
        <v>5</v>
      </c>
      <c r="E4" s="236"/>
      <c r="F4" s="236"/>
      <c r="G4" s="236"/>
      <c r="H4" s="235"/>
      <c r="I4" s="235"/>
      <c r="J4" s="235"/>
      <c r="K4" s="235"/>
      <c r="L4" s="235"/>
      <c r="M4" s="27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37" t="s">
        <v>6</v>
      </c>
      <c r="B5" s="238"/>
      <c r="C5" s="239" t="s">
        <v>7</v>
      </c>
      <c r="D5" s="239" t="s">
        <v>8</v>
      </c>
      <c r="E5" s="240" t="s">
        <v>9</v>
      </c>
      <c r="F5" s="241" t="s">
        <v>10</v>
      </c>
      <c r="G5" s="240" t="s">
        <v>11</v>
      </c>
      <c r="H5" s="242" t="s">
        <v>12</v>
      </c>
      <c r="I5" s="242"/>
      <c r="J5" s="242"/>
      <c r="K5" s="242"/>
      <c r="L5" s="242"/>
      <c r="M5" s="27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43"/>
      <c r="B6" s="244"/>
      <c r="C6" s="237"/>
      <c r="D6" s="239"/>
      <c r="E6" s="240"/>
      <c r="F6" s="245"/>
      <c r="G6" s="240"/>
      <c r="H6" s="246" t="s">
        <v>13</v>
      </c>
      <c r="I6" s="280"/>
      <c r="J6" s="281" t="s">
        <v>14</v>
      </c>
      <c r="K6" s="282" t="s">
        <v>15</v>
      </c>
      <c r="L6" s="282" t="s">
        <v>16</v>
      </c>
      <c r="M6" s="283" t="s">
        <v>17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47"/>
      <c r="B7" s="248"/>
      <c r="C7" s="237"/>
      <c r="D7" s="239"/>
      <c r="E7" s="240"/>
      <c r="F7" s="249"/>
      <c r="G7" s="240"/>
      <c r="H7" s="250" t="s">
        <v>18</v>
      </c>
      <c r="I7" s="217" t="s">
        <v>19</v>
      </c>
      <c r="J7" s="284"/>
      <c r="K7" s="285"/>
      <c r="L7" s="285"/>
      <c r="M7" s="28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25" customFormat="1" ht="24.75" customHeight="1">
      <c r="A8" s="251" t="s">
        <v>13</v>
      </c>
      <c r="B8" s="252" t="s">
        <v>18</v>
      </c>
      <c r="C8" s="92">
        <f>SUM(C9:C13)</f>
        <v>9930928</v>
      </c>
      <c r="D8" s="253" t="s">
        <v>20</v>
      </c>
      <c r="E8" s="254">
        <f aca="true" t="shared" si="0" ref="E8:I8">SUM(E9:E11)</f>
        <v>4356428</v>
      </c>
      <c r="F8" s="254"/>
      <c r="G8" s="254"/>
      <c r="H8" s="254">
        <f t="shared" si="0"/>
        <v>4356428</v>
      </c>
      <c r="I8" s="254">
        <f t="shared" si="0"/>
        <v>4356428</v>
      </c>
      <c r="J8" s="254"/>
      <c r="K8" s="254"/>
      <c r="L8" s="254"/>
      <c r="M8" s="287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225" customFormat="1" ht="24.75" customHeight="1">
      <c r="A9" s="255"/>
      <c r="B9" s="252" t="s">
        <v>21</v>
      </c>
      <c r="C9" s="92">
        <v>9930928</v>
      </c>
      <c r="D9" s="256" t="s">
        <v>22</v>
      </c>
      <c r="E9" s="92">
        <v>3906700</v>
      </c>
      <c r="F9" s="92"/>
      <c r="G9" s="92"/>
      <c r="H9" s="92">
        <v>3906700</v>
      </c>
      <c r="I9" s="92">
        <v>3906700</v>
      </c>
      <c r="J9" s="92"/>
      <c r="K9" s="92"/>
      <c r="L9" s="92"/>
      <c r="M9" s="287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s="225" customFormat="1" ht="24.75" customHeight="1">
      <c r="A10" s="255"/>
      <c r="B10" s="257" t="s">
        <v>23</v>
      </c>
      <c r="C10" s="92">
        <v>0</v>
      </c>
      <c r="D10" s="258" t="s">
        <v>24</v>
      </c>
      <c r="E10" s="92">
        <v>355000</v>
      </c>
      <c r="F10" s="92"/>
      <c r="G10" s="92"/>
      <c r="H10" s="92">
        <v>355000</v>
      </c>
      <c r="I10" s="92">
        <v>355000</v>
      </c>
      <c r="J10" s="92"/>
      <c r="K10" s="92"/>
      <c r="L10" s="92"/>
      <c r="M10" s="28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s="225" customFormat="1" ht="24.75" customHeight="1">
      <c r="A11" s="255"/>
      <c r="B11" s="252" t="s">
        <v>25</v>
      </c>
      <c r="C11" s="92">
        <v>0</v>
      </c>
      <c r="D11" s="258" t="s">
        <v>26</v>
      </c>
      <c r="E11" s="92">
        <v>94728</v>
      </c>
      <c r="F11" s="92"/>
      <c r="G11" s="92"/>
      <c r="H11" s="92">
        <v>94728</v>
      </c>
      <c r="I11" s="92">
        <v>94728</v>
      </c>
      <c r="J11" s="92"/>
      <c r="K11" s="92"/>
      <c r="L11" s="92"/>
      <c r="M11" s="287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s="225" customFormat="1" ht="24.75" customHeight="1">
      <c r="A12" s="255"/>
      <c r="B12" s="257" t="s">
        <v>27</v>
      </c>
      <c r="C12" s="92">
        <v>0</v>
      </c>
      <c r="D12" s="258" t="s">
        <v>28</v>
      </c>
      <c r="E12" s="92">
        <f aca="true" t="shared" si="1" ref="E10:E19">SUM(F12:H12,J12:M12)</f>
        <v>5574500</v>
      </c>
      <c r="F12" s="92"/>
      <c r="G12" s="92"/>
      <c r="H12" s="92">
        <f>SUM(H13:H14)</f>
        <v>5180000</v>
      </c>
      <c r="I12" s="92">
        <f>SUM(I13:I14)</f>
        <v>5180000</v>
      </c>
      <c r="J12" s="92"/>
      <c r="K12" s="92">
        <v>94500</v>
      </c>
      <c r="L12" s="92"/>
      <c r="M12" s="287">
        <v>300000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s="225" customFormat="1" ht="24.75" customHeight="1">
      <c r="A13" s="255"/>
      <c r="B13" s="257" t="s">
        <v>29</v>
      </c>
      <c r="C13" s="92">
        <v>0</v>
      </c>
      <c r="D13" s="258" t="s">
        <v>30</v>
      </c>
      <c r="E13" s="92">
        <v>5274500</v>
      </c>
      <c r="F13" s="92"/>
      <c r="G13" s="92"/>
      <c r="H13" s="92">
        <v>5180000</v>
      </c>
      <c r="I13" s="92">
        <v>5180000</v>
      </c>
      <c r="J13" s="92"/>
      <c r="K13" s="92">
        <v>94500</v>
      </c>
      <c r="L13" s="92"/>
      <c r="M13" s="28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s="225" customFormat="1" ht="23.25" customHeight="1">
      <c r="A14" s="259" t="s">
        <v>14</v>
      </c>
      <c r="B14" s="260"/>
      <c r="C14" s="92">
        <v>0</v>
      </c>
      <c r="D14" s="258" t="s">
        <v>31</v>
      </c>
      <c r="E14" s="92">
        <f t="shared" si="1"/>
        <v>300000</v>
      </c>
      <c r="F14" s="92"/>
      <c r="G14" s="92"/>
      <c r="H14" s="92">
        <f>SUM(H15:H19)</f>
        <v>0</v>
      </c>
      <c r="I14" s="92">
        <f>SUM(I15:I19)</f>
        <v>0</v>
      </c>
      <c r="J14" s="92"/>
      <c r="K14" s="92"/>
      <c r="L14" s="92"/>
      <c r="M14" s="287">
        <v>300000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s="225" customFormat="1" ht="23.25" customHeight="1">
      <c r="A15" s="259" t="s">
        <v>15</v>
      </c>
      <c r="B15" s="260"/>
      <c r="C15" s="92">
        <v>0</v>
      </c>
      <c r="D15" s="261" t="s">
        <v>32</v>
      </c>
      <c r="E15" s="92">
        <f t="shared" si="1"/>
        <v>0</v>
      </c>
      <c r="F15" s="92"/>
      <c r="G15" s="92"/>
      <c r="H15" s="92"/>
      <c r="I15" s="92"/>
      <c r="J15" s="92"/>
      <c r="K15" s="92"/>
      <c r="L15" s="92"/>
      <c r="M15" s="287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s="225" customFormat="1" ht="23.25" customHeight="1">
      <c r="A16" s="262" t="s">
        <v>16</v>
      </c>
      <c r="B16" s="263"/>
      <c r="C16" s="92">
        <v>0</v>
      </c>
      <c r="D16" s="264" t="s">
        <v>33</v>
      </c>
      <c r="E16" s="92">
        <f t="shared" si="1"/>
        <v>0</v>
      </c>
      <c r="F16" s="92"/>
      <c r="G16" s="92"/>
      <c r="H16" s="92"/>
      <c r="I16" s="92"/>
      <c r="J16" s="92"/>
      <c r="K16" s="92"/>
      <c r="L16" s="92"/>
      <c r="M16" s="287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</row>
    <row r="17" spans="1:244" s="225" customFormat="1" ht="23.25" customHeight="1">
      <c r="A17" s="265" t="s">
        <v>17</v>
      </c>
      <c r="B17" s="266"/>
      <c r="C17" s="92">
        <v>0</v>
      </c>
      <c r="D17" s="264" t="s">
        <v>34</v>
      </c>
      <c r="E17" s="92">
        <f t="shared" si="1"/>
        <v>0</v>
      </c>
      <c r="F17" s="92"/>
      <c r="G17" s="92"/>
      <c r="H17" s="92"/>
      <c r="I17" s="92"/>
      <c r="J17" s="92"/>
      <c r="K17" s="92"/>
      <c r="L17" s="92"/>
      <c r="M17" s="28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s="225" customFormat="1" ht="23.25" customHeight="1">
      <c r="A18" s="265"/>
      <c r="B18" s="266"/>
      <c r="C18" s="92"/>
      <c r="D18" s="261" t="s">
        <v>35</v>
      </c>
      <c r="E18" s="92">
        <f t="shared" si="1"/>
        <v>0</v>
      </c>
      <c r="F18" s="92"/>
      <c r="G18" s="92"/>
      <c r="H18" s="92"/>
      <c r="I18" s="92"/>
      <c r="J18" s="92"/>
      <c r="K18" s="92"/>
      <c r="L18" s="92"/>
      <c r="M18" s="28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s="225" customFormat="1" ht="23.25" customHeight="1">
      <c r="A19" s="267"/>
      <c r="B19" s="268"/>
      <c r="C19" s="92"/>
      <c r="D19" s="269" t="s">
        <v>36</v>
      </c>
      <c r="E19" s="92">
        <f t="shared" si="1"/>
        <v>0</v>
      </c>
      <c r="F19" s="92"/>
      <c r="G19" s="92"/>
      <c r="H19" s="92"/>
      <c r="I19" s="92"/>
      <c r="J19" s="92"/>
      <c r="K19" s="92"/>
      <c r="L19" s="92"/>
      <c r="M19" s="287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s="225" customFormat="1" ht="23.25" customHeight="1">
      <c r="A20" s="267" t="s">
        <v>37</v>
      </c>
      <c r="B20" s="268"/>
      <c r="C20" s="92">
        <f>SUM(C8,C14:C17)</f>
        <v>9930928</v>
      </c>
      <c r="D20" s="269"/>
      <c r="E20" s="270"/>
      <c r="F20" s="270"/>
      <c r="G20" s="270"/>
      <c r="H20" s="270"/>
      <c r="I20" s="270"/>
      <c r="J20" s="270"/>
      <c r="K20" s="270"/>
      <c r="L20" s="270"/>
      <c r="M20" s="287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s="225" customFormat="1" ht="23.25" customHeight="1">
      <c r="A21" s="271" t="s">
        <v>38</v>
      </c>
      <c r="B21" s="272"/>
      <c r="C21" s="254">
        <v>0</v>
      </c>
      <c r="D21" s="269"/>
      <c r="E21" s="254"/>
      <c r="F21" s="254"/>
      <c r="G21" s="254"/>
      <c r="H21" s="273"/>
      <c r="I21" s="254"/>
      <c r="J21" s="254"/>
      <c r="K21" s="254"/>
      <c r="L21" s="254"/>
      <c r="M21" s="287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s="225" customFormat="1" ht="23.25" customHeight="1">
      <c r="A22" s="271" t="s">
        <v>39</v>
      </c>
      <c r="B22" s="272"/>
      <c r="C22" s="254">
        <v>0</v>
      </c>
      <c r="D22" s="274"/>
      <c r="E22" s="254"/>
      <c r="F22" s="254"/>
      <c r="G22" s="254"/>
      <c r="H22" s="273"/>
      <c r="I22" s="254"/>
      <c r="J22" s="254"/>
      <c r="K22" s="254"/>
      <c r="L22" s="254"/>
      <c r="M22" s="28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1:244" ht="21" customHeight="1">
      <c r="A23" s="267"/>
      <c r="B23" s="268"/>
      <c r="C23" s="254"/>
      <c r="D23" s="274"/>
      <c r="E23" s="254"/>
      <c r="F23" s="254"/>
      <c r="G23" s="254"/>
      <c r="H23" s="273"/>
      <c r="I23" s="254"/>
      <c r="J23" s="254"/>
      <c r="K23" s="254"/>
      <c r="L23" s="254"/>
      <c r="M23" s="28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25" customFormat="1" ht="23.25" customHeight="1">
      <c r="A24" s="239" t="s">
        <v>40</v>
      </c>
      <c r="B24" s="275"/>
      <c r="C24" s="273">
        <f>SUM(C20:C22)</f>
        <v>9930928</v>
      </c>
      <c r="D24" s="276" t="s">
        <v>41</v>
      </c>
      <c r="E24" s="254">
        <f>SUM(E8,E12)</f>
        <v>9930928</v>
      </c>
      <c r="F24" s="254">
        <f aca="true" t="shared" si="2" ref="F24:M24">SUM(F8,F12)</f>
        <v>0</v>
      </c>
      <c r="G24" s="254">
        <f t="shared" si="2"/>
        <v>0</v>
      </c>
      <c r="H24" s="254">
        <f t="shared" si="2"/>
        <v>9536428</v>
      </c>
      <c r="I24" s="254">
        <f t="shared" si="2"/>
        <v>9536428</v>
      </c>
      <c r="J24" s="254">
        <f t="shared" si="2"/>
        <v>0</v>
      </c>
      <c r="K24" s="254">
        <f t="shared" si="2"/>
        <v>94500</v>
      </c>
      <c r="L24" s="254">
        <f t="shared" si="2"/>
        <v>0</v>
      </c>
      <c r="M24" s="254">
        <f t="shared" si="2"/>
        <v>300000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</row>
    <row r="25" spans="1:244" ht="14.2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26" customFormat="1" ht="14.25">
      <c r="A33"/>
      <c r="B33"/>
      <c r="C33"/>
      <c r="D33"/>
      <c r="E33"/>
      <c r="F33"/>
      <c r="G33"/>
      <c r="H33"/>
      <c r="I33"/>
      <c r="J33"/>
      <c r="K33"/>
      <c r="L33"/>
      <c r="M33" s="2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0"/>
  <sheetViews>
    <sheetView showGridLines="0" showZeros="0" workbookViewId="0" topLeftCell="A4">
      <selection activeCell="G8" sqref="G8"/>
    </sheetView>
  </sheetViews>
  <sheetFormatPr defaultColWidth="7.25390625" defaultRowHeight="14.25"/>
  <cols>
    <col min="1" max="1" width="7.25390625" style="192" customWidth="1"/>
    <col min="2" max="3" width="6.375" style="192" customWidth="1"/>
    <col min="4" max="4" width="6.25390625" style="192" customWidth="1"/>
    <col min="5" max="5" width="23.50390625" style="192" customWidth="1"/>
    <col min="6" max="6" width="13.50390625" style="192" customWidth="1"/>
    <col min="7" max="7" width="12.25390625" style="192" customWidth="1"/>
    <col min="8" max="9" width="10.50390625" style="192" customWidth="1"/>
    <col min="10" max="10" width="9.875" style="192" customWidth="1"/>
    <col min="11" max="13" width="10.50390625" style="192" customWidth="1"/>
    <col min="14" max="14" width="11.125" style="192" customWidth="1"/>
    <col min="15" max="15" width="8.125" style="192" customWidth="1"/>
    <col min="16" max="16" width="8.00390625" style="192" customWidth="1"/>
    <col min="17" max="17" width="9.875" style="192" customWidth="1"/>
    <col min="18" max="18" width="7.25390625" style="192" customWidth="1"/>
    <col min="19" max="19" width="9.625" style="192" customWidth="1"/>
    <col min="20" max="252" width="7.25390625" style="192" customWidth="1"/>
    <col min="253" max="16384" width="7.25390625" style="192" customWidth="1"/>
  </cols>
  <sheetData>
    <row r="1" spans="1:252" ht="25.5" customHeight="1">
      <c r="A1" s="193"/>
      <c r="B1" s="193"/>
      <c r="C1" s="194"/>
      <c r="D1" s="195"/>
      <c r="E1" s="196"/>
      <c r="F1" s="196"/>
      <c r="G1" s="196"/>
      <c r="H1" s="197"/>
      <c r="I1" s="197"/>
      <c r="J1" s="197"/>
      <c r="K1" s="197"/>
      <c r="L1" s="197"/>
      <c r="S1" s="221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198" t="s">
        <v>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199" t="s">
        <v>2</v>
      </c>
      <c r="B3" s="200"/>
      <c r="C3" s="200"/>
      <c r="D3" s="200"/>
      <c r="E3" s="200"/>
      <c r="G3" s="201"/>
      <c r="H3" s="197"/>
      <c r="I3" s="197"/>
      <c r="J3" s="197"/>
      <c r="K3" s="197"/>
      <c r="L3" s="197"/>
      <c r="S3" s="222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02" t="s">
        <v>44</v>
      </c>
      <c r="B4" s="202"/>
      <c r="C4" s="202"/>
      <c r="D4" s="203" t="s">
        <v>45</v>
      </c>
      <c r="E4" s="204" t="s">
        <v>46</v>
      </c>
      <c r="F4" s="204" t="s">
        <v>47</v>
      </c>
      <c r="G4" s="205" t="s">
        <v>13</v>
      </c>
      <c r="H4" s="205"/>
      <c r="I4" s="205"/>
      <c r="J4" s="205"/>
      <c r="K4" s="205"/>
      <c r="L4" s="215" t="s">
        <v>14</v>
      </c>
      <c r="M4" s="216" t="s">
        <v>15</v>
      </c>
      <c r="N4" s="216" t="s">
        <v>16</v>
      </c>
      <c r="O4" s="216" t="s">
        <v>48</v>
      </c>
      <c r="P4" s="216" t="s">
        <v>49</v>
      </c>
      <c r="Q4" s="216" t="s">
        <v>11</v>
      </c>
      <c r="R4" s="216" t="s">
        <v>10</v>
      </c>
      <c r="S4" s="223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206" t="s">
        <v>50</v>
      </c>
      <c r="B5" s="207" t="s">
        <v>51</v>
      </c>
      <c r="C5" s="208" t="s">
        <v>52</v>
      </c>
      <c r="D5" s="203"/>
      <c r="E5" s="204"/>
      <c r="F5" s="204"/>
      <c r="G5" s="209" t="s">
        <v>21</v>
      </c>
      <c r="H5" s="210" t="s">
        <v>53</v>
      </c>
      <c r="I5" s="210" t="s">
        <v>25</v>
      </c>
      <c r="J5" s="217" t="s">
        <v>54</v>
      </c>
      <c r="K5" s="210" t="s">
        <v>29</v>
      </c>
      <c r="L5" s="218"/>
      <c r="M5" s="219"/>
      <c r="N5" s="219"/>
      <c r="O5" s="219"/>
      <c r="P5" s="219"/>
      <c r="Q5" s="219"/>
      <c r="R5" s="219"/>
      <c r="S5" s="22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11" t="s">
        <v>55</v>
      </c>
      <c r="B6" s="212" t="s">
        <v>55</v>
      </c>
      <c r="C6" s="212" t="s">
        <v>55</v>
      </c>
      <c r="D6" s="213" t="s">
        <v>55</v>
      </c>
      <c r="E6" s="213" t="s">
        <v>55</v>
      </c>
      <c r="F6" s="214">
        <v>1</v>
      </c>
      <c r="G6" s="214">
        <v>2</v>
      </c>
      <c r="H6" s="214">
        <v>3</v>
      </c>
      <c r="I6" s="214">
        <v>4</v>
      </c>
      <c r="J6" s="214">
        <v>5</v>
      </c>
      <c r="K6" s="214">
        <v>6</v>
      </c>
      <c r="L6" s="214">
        <v>7</v>
      </c>
      <c r="M6" s="214">
        <v>8</v>
      </c>
      <c r="N6" s="214">
        <v>9</v>
      </c>
      <c r="O6" s="214">
        <v>10</v>
      </c>
      <c r="P6" s="214">
        <v>11</v>
      </c>
      <c r="Q6" s="214">
        <v>12</v>
      </c>
      <c r="R6" s="214">
        <v>13</v>
      </c>
      <c r="S6" s="214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91" customFormat="1" ht="23.25" customHeight="1">
      <c r="A7" s="88"/>
      <c r="B7" s="88"/>
      <c r="C7" s="88"/>
      <c r="D7" s="88"/>
      <c r="E7" s="21" t="s">
        <v>9</v>
      </c>
      <c r="F7" s="90"/>
      <c r="G7" s="90"/>
      <c r="H7" s="90"/>
      <c r="I7" s="90"/>
      <c r="J7" s="90"/>
      <c r="K7" s="90"/>
      <c r="L7" s="90"/>
      <c r="M7" s="90"/>
      <c r="N7" s="220"/>
      <c r="O7" s="220"/>
      <c r="P7" s="220"/>
      <c r="Q7" s="220"/>
      <c r="R7" s="220"/>
      <c r="S7" s="22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ht="23.25" customHeight="1">
      <c r="A8" s="88"/>
      <c r="B8" s="88"/>
      <c r="C8" s="88"/>
      <c r="D8" s="88"/>
      <c r="E8" s="21" t="s">
        <v>56</v>
      </c>
      <c r="F8" s="90">
        <f>SUM(F9:F23)</f>
        <v>9930928</v>
      </c>
      <c r="G8" s="90">
        <f aca="true" t="shared" si="0" ref="G8:S8">SUM(G9:G23)</f>
        <v>9536428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t="shared" si="0"/>
        <v>0</v>
      </c>
      <c r="L8" s="90">
        <f t="shared" si="0"/>
        <v>0</v>
      </c>
      <c r="M8" s="90">
        <f t="shared" si="0"/>
        <v>94500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0">
        <f t="shared" si="0"/>
        <v>300000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88" t="s">
        <v>57</v>
      </c>
      <c r="B9" s="88" t="s">
        <v>58</v>
      </c>
      <c r="C9" s="88" t="s">
        <v>59</v>
      </c>
      <c r="D9" s="88" t="s">
        <v>60</v>
      </c>
      <c r="E9" s="21" t="s">
        <v>61</v>
      </c>
      <c r="F9" s="90">
        <f>SUM(G9:S9)</f>
        <v>4261700</v>
      </c>
      <c r="G9" s="90">
        <v>4261700</v>
      </c>
      <c r="H9" s="90"/>
      <c r="I9" s="90"/>
      <c r="J9" s="90"/>
      <c r="K9" s="90"/>
      <c r="L9" s="90"/>
      <c r="M9" s="90"/>
      <c r="N9" s="220"/>
      <c r="O9" s="220"/>
      <c r="P9" s="220"/>
      <c r="Q9" s="220"/>
      <c r="R9" s="220"/>
      <c r="S9" s="22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88" t="s">
        <v>57</v>
      </c>
      <c r="B10" s="88" t="s">
        <v>58</v>
      </c>
      <c r="C10" s="88" t="s">
        <v>62</v>
      </c>
      <c r="D10" s="88" t="s">
        <v>60</v>
      </c>
      <c r="E10" s="21" t="s">
        <v>63</v>
      </c>
      <c r="F10" s="90">
        <f>SUM(G10:S10)</f>
        <v>487500</v>
      </c>
      <c r="G10" s="90">
        <v>487500</v>
      </c>
      <c r="H10" s="90"/>
      <c r="I10" s="90"/>
      <c r="J10" s="90"/>
      <c r="K10" s="90"/>
      <c r="L10" s="90"/>
      <c r="M10" s="90"/>
      <c r="N10" s="220"/>
      <c r="O10" s="220"/>
      <c r="P10" s="220"/>
      <c r="Q10" s="220"/>
      <c r="R10" s="220"/>
      <c r="S10" s="22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88" t="s">
        <v>57</v>
      </c>
      <c r="B11" s="88" t="s">
        <v>58</v>
      </c>
      <c r="C11" s="88" t="s">
        <v>64</v>
      </c>
      <c r="D11" s="88" t="s">
        <v>60</v>
      </c>
      <c r="E11" s="21" t="s">
        <v>65</v>
      </c>
      <c r="F11" s="90">
        <f>SUM(G11:S11)</f>
        <v>1800000</v>
      </c>
      <c r="G11" s="90">
        <v>1800000</v>
      </c>
      <c r="H11" s="90"/>
      <c r="I11" s="90"/>
      <c r="J11" s="90"/>
      <c r="K11" s="90"/>
      <c r="L11" s="90"/>
      <c r="M11" s="90"/>
      <c r="N11" s="220"/>
      <c r="O11" s="220"/>
      <c r="P11" s="220"/>
      <c r="Q11" s="220"/>
      <c r="R11" s="220"/>
      <c r="S11" s="22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88" t="s">
        <v>57</v>
      </c>
      <c r="B12" s="88" t="s">
        <v>58</v>
      </c>
      <c r="C12" s="88" t="s">
        <v>66</v>
      </c>
      <c r="D12" s="88" t="s">
        <v>60</v>
      </c>
      <c r="E12" s="21" t="s">
        <v>67</v>
      </c>
      <c r="F12" s="90">
        <f>SUM(G12:S12)</f>
        <v>180000</v>
      </c>
      <c r="G12" s="90">
        <v>180000</v>
      </c>
      <c r="H12" s="90"/>
      <c r="I12" s="90"/>
      <c r="J12" s="90"/>
      <c r="K12" s="90"/>
      <c r="L12" s="90"/>
      <c r="M12" s="90"/>
      <c r="N12" s="220"/>
      <c r="O12" s="220"/>
      <c r="P12" s="220"/>
      <c r="Q12" s="220"/>
      <c r="R12" s="220"/>
      <c r="S12" s="22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88" t="s">
        <v>57</v>
      </c>
      <c r="B13" s="88" t="s">
        <v>58</v>
      </c>
      <c r="C13" s="88" t="s">
        <v>68</v>
      </c>
      <c r="D13" s="88" t="s">
        <v>60</v>
      </c>
      <c r="E13" s="21" t="s">
        <v>69</v>
      </c>
      <c r="F13" s="90">
        <f>SUM(G13:S13)</f>
        <v>1595000</v>
      </c>
      <c r="G13" s="90">
        <v>1595000</v>
      </c>
      <c r="H13" s="90"/>
      <c r="I13" s="90"/>
      <c r="J13" s="90"/>
      <c r="K13" s="90"/>
      <c r="L13" s="90"/>
      <c r="M13" s="90"/>
      <c r="N13" s="220"/>
      <c r="O13" s="220"/>
      <c r="P13" s="220"/>
      <c r="Q13" s="220"/>
      <c r="R13" s="220"/>
      <c r="S13" s="22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88" t="s">
        <v>57</v>
      </c>
      <c r="B14" s="88" t="s">
        <v>70</v>
      </c>
      <c r="C14" s="88" t="s">
        <v>68</v>
      </c>
      <c r="D14" s="88" t="s">
        <v>60</v>
      </c>
      <c r="E14" s="21" t="s">
        <v>71</v>
      </c>
      <c r="F14" s="90">
        <f>SUM(G14:S14)</f>
        <v>242000</v>
      </c>
      <c r="G14" s="90">
        <v>242000</v>
      </c>
      <c r="H14" s="90"/>
      <c r="I14" s="90"/>
      <c r="J14" s="90"/>
      <c r="K14" s="90"/>
      <c r="L14" s="90"/>
      <c r="M14" s="90"/>
      <c r="N14" s="220"/>
      <c r="O14" s="220"/>
      <c r="P14" s="220"/>
      <c r="Q14" s="220"/>
      <c r="R14" s="220"/>
      <c r="S14" s="2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88" t="s">
        <v>72</v>
      </c>
      <c r="B15" s="88" t="s">
        <v>73</v>
      </c>
      <c r="C15" s="88" t="s">
        <v>59</v>
      </c>
      <c r="D15" s="88" t="s">
        <v>60</v>
      </c>
      <c r="E15" s="21" t="s">
        <v>74</v>
      </c>
      <c r="F15" s="90">
        <f>SUM(G15:S15)</f>
        <v>300000</v>
      </c>
      <c r="G15" s="90"/>
      <c r="H15" s="90"/>
      <c r="I15" s="90"/>
      <c r="J15" s="90"/>
      <c r="K15" s="90"/>
      <c r="L15" s="90"/>
      <c r="M15" s="90"/>
      <c r="N15" s="220"/>
      <c r="O15" s="220"/>
      <c r="P15" s="220"/>
      <c r="Q15" s="220"/>
      <c r="R15" s="220"/>
      <c r="S15" s="220">
        <v>300000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88" t="s">
        <v>75</v>
      </c>
      <c r="B16" s="88" t="s">
        <v>64</v>
      </c>
      <c r="C16" s="88" t="s">
        <v>59</v>
      </c>
      <c r="D16" s="88" t="s">
        <v>60</v>
      </c>
      <c r="E16" s="21" t="s">
        <v>76</v>
      </c>
      <c r="F16" s="90">
        <f aca="true" t="shared" si="1" ref="F16:F23">SUM(G16:S16)</f>
        <v>94728</v>
      </c>
      <c r="G16" s="92">
        <v>94728</v>
      </c>
      <c r="H16" s="90"/>
      <c r="I16" s="90"/>
      <c r="J16" s="90"/>
      <c r="K16" s="90"/>
      <c r="L16" s="90"/>
      <c r="M16" s="90"/>
      <c r="N16" s="220"/>
      <c r="O16" s="220"/>
      <c r="P16" s="220"/>
      <c r="Q16" s="220"/>
      <c r="R16" s="220"/>
      <c r="S16" s="2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88" t="s">
        <v>75</v>
      </c>
      <c r="B17" s="88" t="s">
        <v>64</v>
      </c>
      <c r="C17" s="88" t="s">
        <v>77</v>
      </c>
      <c r="D17" s="88"/>
      <c r="E17" s="94" t="s">
        <v>78</v>
      </c>
      <c r="F17" s="90">
        <f t="shared" si="1"/>
        <v>0</v>
      </c>
      <c r="G17" s="90"/>
      <c r="H17" s="90"/>
      <c r="I17" s="90"/>
      <c r="J17" s="90"/>
      <c r="K17" s="90"/>
      <c r="L17" s="90"/>
      <c r="M17" s="90"/>
      <c r="N17" s="220"/>
      <c r="O17" s="220"/>
      <c r="P17" s="220"/>
      <c r="Q17" s="220"/>
      <c r="R17" s="220"/>
      <c r="S17" s="2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88" t="s">
        <v>75</v>
      </c>
      <c r="B18" s="88" t="s">
        <v>64</v>
      </c>
      <c r="C18" s="88" t="s">
        <v>64</v>
      </c>
      <c r="D18" s="88"/>
      <c r="E18" s="94" t="s">
        <v>79</v>
      </c>
      <c r="F18" s="90">
        <f t="shared" si="1"/>
        <v>0</v>
      </c>
      <c r="G18" s="90"/>
      <c r="H18" s="90"/>
      <c r="I18" s="90"/>
      <c r="J18" s="90"/>
      <c r="K18" s="90"/>
      <c r="L18" s="90"/>
      <c r="M18" s="90"/>
      <c r="N18" s="220"/>
      <c r="O18" s="220"/>
      <c r="P18" s="220"/>
      <c r="Q18" s="220"/>
      <c r="R18" s="220"/>
      <c r="S18" s="2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88" t="s">
        <v>75</v>
      </c>
      <c r="B19" s="88" t="s">
        <v>80</v>
      </c>
      <c r="C19" s="88" t="s">
        <v>58</v>
      </c>
      <c r="D19" s="88"/>
      <c r="E19" s="21" t="s">
        <v>81</v>
      </c>
      <c r="F19" s="90">
        <f t="shared" si="1"/>
        <v>0</v>
      </c>
      <c r="G19" s="90"/>
      <c r="H19" s="90"/>
      <c r="I19" s="90"/>
      <c r="J19" s="90"/>
      <c r="K19" s="90"/>
      <c r="L19" s="90"/>
      <c r="M19" s="90"/>
      <c r="N19" s="220"/>
      <c r="O19" s="220"/>
      <c r="P19" s="220"/>
      <c r="Q19" s="220"/>
      <c r="R19" s="220"/>
      <c r="S19" s="2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88" t="s">
        <v>82</v>
      </c>
      <c r="B20" s="88" t="s">
        <v>64</v>
      </c>
      <c r="C20" s="88" t="s">
        <v>59</v>
      </c>
      <c r="D20" s="88"/>
      <c r="E20" s="21" t="s">
        <v>83</v>
      </c>
      <c r="F20" s="90">
        <f t="shared" si="1"/>
        <v>0</v>
      </c>
      <c r="G20" s="90"/>
      <c r="H20" s="90"/>
      <c r="I20" s="90"/>
      <c r="J20" s="90"/>
      <c r="K20" s="90"/>
      <c r="L20" s="90"/>
      <c r="M20" s="90"/>
      <c r="N20" s="220"/>
      <c r="O20" s="220"/>
      <c r="P20" s="220"/>
      <c r="Q20" s="220"/>
      <c r="R20" s="220"/>
      <c r="S20" s="2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88" t="s">
        <v>84</v>
      </c>
      <c r="B21" s="88" t="s">
        <v>85</v>
      </c>
      <c r="C21" s="88" t="s">
        <v>59</v>
      </c>
      <c r="D21" s="88"/>
      <c r="E21" s="21" t="s">
        <v>86</v>
      </c>
      <c r="F21" s="90">
        <f t="shared" si="1"/>
        <v>94500</v>
      </c>
      <c r="G21" s="90"/>
      <c r="H21" s="90"/>
      <c r="I21" s="90"/>
      <c r="J21" s="90"/>
      <c r="K21" s="90"/>
      <c r="L21" s="90"/>
      <c r="M21" s="90">
        <v>94500</v>
      </c>
      <c r="N21" s="220"/>
      <c r="O21" s="220"/>
      <c r="P21" s="220"/>
      <c r="Q21" s="220"/>
      <c r="R21" s="220"/>
      <c r="S21" s="220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 s="88" t="s">
        <v>84</v>
      </c>
      <c r="B22" s="88" t="s">
        <v>73</v>
      </c>
      <c r="C22" s="88" t="s">
        <v>68</v>
      </c>
      <c r="D22" s="88"/>
      <c r="E22" s="21" t="s">
        <v>87</v>
      </c>
      <c r="F22" s="90">
        <f t="shared" si="1"/>
        <v>875500</v>
      </c>
      <c r="G22" s="90">
        <v>875500</v>
      </c>
      <c r="H22" s="90"/>
      <c r="I22" s="90"/>
      <c r="J22" s="90"/>
      <c r="K22" s="90"/>
      <c r="L22" s="90"/>
      <c r="M22" s="90"/>
      <c r="N22" s="220"/>
      <c r="O22" s="220"/>
      <c r="P22" s="220"/>
      <c r="Q22" s="220"/>
      <c r="R22" s="220"/>
      <c r="S22" s="220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 s="88" t="s">
        <v>88</v>
      </c>
      <c r="B23" s="88" t="s">
        <v>62</v>
      </c>
      <c r="C23" s="88" t="s">
        <v>59</v>
      </c>
      <c r="D23" s="88"/>
      <c r="E23" s="21" t="s">
        <v>89</v>
      </c>
      <c r="F23" s="90">
        <f t="shared" si="1"/>
        <v>0</v>
      </c>
      <c r="G23" s="90"/>
      <c r="H23" s="90"/>
      <c r="I23" s="90"/>
      <c r="J23" s="90"/>
      <c r="K23" s="90"/>
      <c r="L23" s="90"/>
      <c r="M23" s="90"/>
      <c r="N23" s="220"/>
      <c r="O23" s="220"/>
      <c r="P23" s="220"/>
      <c r="Q23" s="220"/>
      <c r="R23" s="220"/>
      <c r="S23" s="2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 s="88"/>
      <c r="B24" s="88"/>
      <c r="C24" s="88"/>
      <c r="D24" s="88"/>
      <c r="E24" s="21"/>
      <c r="F24" s="90"/>
      <c r="G24" s="90"/>
      <c r="H24" s="90"/>
      <c r="I24" s="90"/>
      <c r="J24" s="90"/>
      <c r="K24" s="90"/>
      <c r="L24" s="90"/>
      <c r="M24" s="90"/>
      <c r="N24" s="220"/>
      <c r="O24" s="220"/>
      <c r="P24" s="220"/>
      <c r="Q24" s="220"/>
      <c r="R24" s="220"/>
      <c r="S24" s="2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">
    <dataValidation type="list" allowBlank="1" showInputMessage="1" showErrorMessage="1" sqref="E17 E18">
      <formula1>$Z$1:$Z$1079</formula1>
    </dataValidation>
  </dataValidation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workbookViewId="0" topLeftCell="A1">
      <selection activeCell="A8" sqref="A8:M23"/>
    </sheetView>
  </sheetViews>
  <sheetFormatPr defaultColWidth="7.25390625" defaultRowHeight="14.25"/>
  <cols>
    <col min="1" max="1" width="6.875" style="160" customWidth="1"/>
    <col min="2" max="3" width="5.875" style="160" customWidth="1"/>
    <col min="4" max="4" width="5.625" style="160" customWidth="1"/>
    <col min="5" max="5" width="15.50390625" style="160" customWidth="1"/>
    <col min="6" max="6" width="12.75390625" style="160" customWidth="1"/>
    <col min="7" max="7" width="13.375" style="160" customWidth="1"/>
    <col min="8" max="8" width="11.875" style="160" customWidth="1"/>
    <col min="9" max="9" width="11.75390625" style="160" customWidth="1"/>
    <col min="10" max="10" width="10.875" style="160" customWidth="1"/>
    <col min="11" max="11" width="12.125" style="160" customWidth="1"/>
    <col min="12" max="13" width="10.875" style="160" customWidth="1"/>
    <col min="14" max="245" width="7.25390625" style="160" customWidth="1"/>
    <col min="246" max="16384" width="7.25390625" style="160" customWidth="1"/>
  </cols>
  <sheetData>
    <row r="1" spans="1:245" ht="25.5" customHeight="1">
      <c r="A1" s="161"/>
      <c r="B1" s="161"/>
      <c r="C1" s="162"/>
      <c r="D1" s="163"/>
      <c r="E1" s="164"/>
      <c r="F1" s="165"/>
      <c r="G1" s="165"/>
      <c r="H1" s="165"/>
      <c r="I1" s="186"/>
      <c r="J1" s="165"/>
      <c r="K1" s="165"/>
      <c r="L1" s="165"/>
      <c r="M1" s="187" t="s">
        <v>90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66" t="s">
        <v>91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7" t="s">
        <v>2</v>
      </c>
      <c r="B3" s="168"/>
      <c r="C3" s="168"/>
      <c r="D3" s="168"/>
      <c r="E3" s="168"/>
      <c r="F3" s="165"/>
      <c r="G3" s="169"/>
      <c r="H3" s="169"/>
      <c r="I3" s="169"/>
      <c r="J3" s="169"/>
      <c r="K3" s="169"/>
      <c r="L3" s="169"/>
      <c r="M3" s="18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70" t="s">
        <v>44</v>
      </c>
      <c r="B4" s="171"/>
      <c r="C4" s="171"/>
      <c r="D4" s="172" t="s">
        <v>45</v>
      </c>
      <c r="E4" s="172" t="s">
        <v>46</v>
      </c>
      <c r="F4" s="172" t="s">
        <v>47</v>
      </c>
      <c r="G4" s="173" t="s">
        <v>92</v>
      </c>
      <c r="H4" s="173"/>
      <c r="I4" s="173"/>
      <c r="J4" s="189"/>
      <c r="K4" s="190" t="s">
        <v>93</v>
      </c>
      <c r="L4" s="173"/>
      <c r="M4" s="18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74" t="s">
        <v>50</v>
      </c>
      <c r="B5" s="175" t="s">
        <v>51</v>
      </c>
      <c r="C5" s="175" t="s">
        <v>52</v>
      </c>
      <c r="D5" s="172"/>
      <c r="E5" s="172"/>
      <c r="F5" s="172"/>
      <c r="G5" s="176" t="s">
        <v>18</v>
      </c>
      <c r="H5" s="172" t="s">
        <v>94</v>
      </c>
      <c r="I5" s="172" t="s">
        <v>95</v>
      </c>
      <c r="J5" s="172" t="s">
        <v>96</v>
      </c>
      <c r="K5" s="172" t="s">
        <v>18</v>
      </c>
      <c r="L5" s="172" t="s">
        <v>97</v>
      </c>
      <c r="M5" s="172" t="s">
        <v>98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77" t="s">
        <v>55</v>
      </c>
      <c r="B6" s="178" t="s">
        <v>55</v>
      </c>
      <c r="C6" s="178" t="s">
        <v>55</v>
      </c>
      <c r="D6" s="179" t="s">
        <v>55</v>
      </c>
      <c r="E6" s="180" t="s">
        <v>55</v>
      </c>
      <c r="F6" s="179">
        <v>1</v>
      </c>
      <c r="G6" s="181">
        <v>2</v>
      </c>
      <c r="H6" s="181">
        <v>3</v>
      </c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59" customFormat="1" ht="21" customHeight="1">
      <c r="A7" s="182"/>
      <c r="B7" s="182"/>
      <c r="C7" s="183"/>
      <c r="D7" s="184"/>
      <c r="E7" s="185" t="s">
        <v>9</v>
      </c>
      <c r="F7" s="89"/>
      <c r="G7" s="91"/>
      <c r="H7" s="93"/>
      <c r="I7" s="96"/>
      <c r="J7" s="96"/>
      <c r="K7" s="89"/>
      <c r="L7" s="89"/>
      <c r="M7" s="8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88"/>
      <c r="B8" s="88"/>
      <c r="C8" s="88"/>
      <c r="D8" s="88"/>
      <c r="E8" s="21" t="s">
        <v>56</v>
      </c>
      <c r="F8" s="89">
        <f>SUM(F9:F23)</f>
        <v>9930928</v>
      </c>
      <c r="G8" s="89">
        <f aca="true" t="shared" si="0" ref="G8:M8">SUM(G9:G23)</f>
        <v>4356428</v>
      </c>
      <c r="H8" s="89">
        <f t="shared" si="0"/>
        <v>3906700</v>
      </c>
      <c r="I8" s="89">
        <f t="shared" si="0"/>
        <v>355000</v>
      </c>
      <c r="J8" s="89">
        <f t="shared" si="0"/>
        <v>94728</v>
      </c>
      <c r="K8" s="89">
        <f t="shared" si="0"/>
        <v>5574500</v>
      </c>
      <c r="L8" s="89">
        <f t="shared" si="0"/>
        <v>5274500</v>
      </c>
      <c r="M8" s="89">
        <f t="shared" si="0"/>
        <v>300000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88" t="s">
        <v>57</v>
      </c>
      <c r="B9" s="88" t="s">
        <v>58</v>
      </c>
      <c r="C9" s="88" t="s">
        <v>59</v>
      </c>
      <c r="D9" s="88" t="s">
        <v>60</v>
      </c>
      <c r="E9" s="21" t="s">
        <v>61</v>
      </c>
      <c r="F9" s="90">
        <f>G9+K9</f>
        <v>4261700</v>
      </c>
      <c r="G9" s="91">
        <f aca="true" t="shared" si="1" ref="G9:G23">SUM(H9:J9)</f>
        <v>4261700</v>
      </c>
      <c r="H9" s="92">
        <v>3906700</v>
      </c>
      <c r="I9" s="92">
        <v>355000</v>
      </c>
      <c r="J9" s="96"/>
      <c r="K9" s="89">
        <f aca="true" t="shared" si="2" ref="K9:K23">SUM(L9:M9)</f>
        <v>0</v>
      </c>
      <c r="L9" s="89"/>
      <c r="M9" s="8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88" t="s">
        <v>57</v>
      </c>
      <c r="B10" s="88" t="s">
        <v>58</v>
      </c>
      <c r="C10" s="88" t="s">
        <v>62</v>
      </c>
      <c r="D10" s="88" t="s">
        <v>60</v>
      </c>
      <c r="E10" s="21" t="s">
        <v>63</v>
      </c>
      <c r="F10" s="90">
        <f aca="true" t="shared" si="3" ref="F10:F23">G10+K10</f>
        <v>487500</v>
      </c>
      <c r="G10" s="91">
        <f t="shared" si="1"/>
        <v>0</v>
      </c>
      <c r="H10" s="93"/>
      <c r="I10" s="96"/>
      <c r="J10" s="96"/>
      <c r="K10" s="89">
        <f t="shared" si="2"/>
        <v>487500</v>
      </c>
      <c r="L10" s="89">
        <v>487500</v>
      </c>
      <c r="M10" s="8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88" t="s">
        <v>57</v>
      </c>
      <c r="B11" s="88" t="s">
        <v>58</v>
      </c>
      <c r="C11" s="88" t="s">
        <v>64</v>
      </c>
      <c r="D11" s="88" t="s">
        <v>60</v>
      </c>
      <c r="E11" s="21" t="s">
        <v>65</v>
      </c>
      <c r="F11" s="90">
        <f t="shared" si="3"/>
        <v>1800000</v>
      </c>
      <c r="G11" s="91">
        <f t="shared" si="1"/>
        <v>0</v>
      </c>
      <c r="H11" s="93"/>
      <c r="I11" s="96"/>
      <c r="J11" s="96"/>
      <c r="K11" s="89">
        <f t="shared" si="2"/>
        <v>1800000</v>
      </c>
      <c r="L11" s="89">
        <v>1800000</v>
      </c>
      <c r="M11" s="8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88" t="s">
        <v>57</v>
      </c>
      <c r="B12" s="88" t="s">
        <v>58</v>
      </c>
      <c r="C12" s="88" t="s">
        <v>66</v>
      </c>
      <c r="D12" s="88" t="s">
        <v>60</v>
      </c>
      <c r="E12" s="21" t="s">
        <v>67</v>
      </c>
      <c r="F12" s="90">
        <f t="shared" si="3"/>
        <v>180000</v>
      </c>
      <c r="G12" s="91">
        <f t="shared" si="1"/>
        <v>0</v>
      </c>
      <c r="H12" s="93"/>
      <c r="I12" s="96"/>
      <c r="J12" s="96"/>
      <c r="K12" s="89">
        <f t="shared" si="2"/>
        <v>180000</v>
      </c>
      <c r="L12" s="89">
        <v>180000</v>
      </c>
      <c r="M12" s="8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88" t="s">
        <v>57</v>
      </c>
      <c r="B13" s="88" t="s">
        <v>58</v>
      </c>
      <c r="C13" s="88" t="s">
        <v>68</v>
      </c>
      <c r="D13" s="88" t="s">
        <v>60</v>
      </c>
      <c r="E13" s="21" t="s">
        <v>69</v>
      </c>
      <c r="F13" s="90">
        <f t="shared" si="3"/>
        <v>1595000</v>
      </c>
      <c r="G13" s="91">
        <f t="shared" si="1"/>
        <v>0</v>
      </c>
      <c r="H13" s="93"/>
      <c r="I13" s="96"/>
      <c r="J13" s="96"/>
      <c r="K13" s="89">
        <f t="shared" si="2"/>
        <v>1595000</v>
      </c>
      <c r="L13" s="89">
        <v>1595000</v>
      </c>
      <c r="M13" s="8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88" t="s">
        <v>57</v>
      </c>
      <c r="B14" s="88" t="s">
        <v>70</v>
      </c>
      <c r="C14" s="88" t="s">
        <v>68</v>
      </c>
      <c r="D14" s="88" t="s">
        <v>60</v>
      </c>
      <c r="E14" s="21" t="s">
        <v>71</v>
      </c>
      <c r="F14" s="90">
        <f t="shared" si="3"/>
        <v>242000</v>
      </c>
      <c r="G14" s="91">
        <f t="shared" si="1"/>
        <v>0</v>
      </c>
      <c r="H14" s="93"/>
      <c r="I14" s="96"/>
      <c r="J14" s="96"/>
      <c r="K14" s="89">
        <f t="shared" si="2"/>
        <v>242000</v>
      </c>
      <c r="L14" s="89">
        <v>242000</v>
      </c>
      <c r="M14" s="8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88" t="s">
        <v>72</v>
      </c>
      <c r="B15" s="88" t="s">
        <v>73</v>
      </c>
      <c r="C15" s="88" t="s">
        <v>59</v>
      </c>
      <c r="D15" s="88" t="s">
        <v>60</v>
      </c>
      <c r="E15" s="21" t="s">
        <v>74</v>
      </c>
      <c r="F15" s="90">
        <f t="shared" si="3"/>
        <v>300000</v>
      </c>
      <c r="G15" s="91">
        <f t="shared" si="1"/>
        <v>0</v>
      </c>
      <c r="H15" s="93"/>
      <c r="I15" s="96"/>
      <c r="J15" s="96"/>
      <c r="K15" s="89">
        <f t="shared" si="2"/>
        <v>300000</v>
      </c>
      <c r="L15" s="89"/>
      <c r="M15" s="89">
        <v>300000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88" t="s">
        <v>75</v>
      </c>
      <c r="B16" s="88" t="s">
        <v>64</v>
      </c>
      <c r="C16" s="88" t="s">
        <v>59</v>
      </c>
      <c r="D16" s="88" t="s">
        <v>60</v>
      </c>
      <c r="E16" s="21" t="s">
        <v>76</v>
      </c>
      <c r="F16" s="90">
        <f t="shared" si="3"/>
        <v>94728</v>
      </c>
      <c r="G16" s="91">
        <f t="shared" si="1"/>
        <v>94728</v>
      </c>
      <c r="H16" s="93"/>
      <c r="I16" s="96"/>
      <c r="J16" s="92">
        <v>94728</v>
      </c>
      <c r="K16" s="89">
        <f t="shared" si="2"/>
        <v>0</v>
      </c>
      <c r="L16" s="89"/>
      <c r="M16" s="8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88" t="s">
        <v>75</v>
      </c>
      <c r="B17" s="88" t="s">
        <v>64</v>
      </c>
      <c r="C17" s="88" t="s">
        <v>77</v>
      </c>
      <c r="D17" s="88"/>
      <c r="E17" s="94" t="s">
        <v>78</v>
      </c>
      <c r="F17" s="90">
        <f t="shared" si="3"/>
        <v>0</v>
      </c>
      <c r="G17" s="91">
        <f t="shared" si="1"/>
        <v>0</v>
      </c>
      <c r="H17" s="93"/>
      <c r="I17" s="96"/>
      <c r="J17" s="96"/>
      <c r="K17" s="89">
        <f t="shared" si="2"/>
        <v>0</v>
      </c>
      <c r="L17" s="89"/>
      <c r="M17" s="8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88" t="s">
        <v>75</v>
      </c>
      <c r="B18" s="88" t="s">
        <v>64</v>
      </c>
      <c r="C18" s="88" t="s">
        <v>64</v>
      </c>
      <c r="D18" s="88"/>
      <c r="E18" s="94" t="s">
        <v>79</v>
      </c>
      <c r="F18" s="90">
        <f t="shared" si="3"/>
        <v>0</v>
      </c>
      <c r="G18" s="91">
        <f t="shared" si="1"/>
        <v>0</v>
      </c>
      <c r="H18" s="93"/>
      <c r="I18" s="96"/>
      <c r="J18" s="96"/>
      <c r="K18" s="89">
        <f t="shared" si="2"/>
        <v>0</v>
      </c>
      <c r="L18" s="89"/>
      <c r="M18" s="8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88" t="s">
        <v>75</v>
      </c>
      <c r="B19" s="88" t="s">
        <v>80</v>
      </c>
      <c r="C19" s="88" t="s">
        <v>58</v>
      </c>
      <c r="D19" s="88"/>
      <c r="E19" s="21" t="s">
        <v>81</v>
      </c>
      <c r="F19" s="90">
        <f t="shared" si="3"/>
        <v>0</v>
      </c>
      <c r="G19" s="91">
        <f t="shared" si="1"/>
        <v>0</v>
      </c>
      <c r="H19" s="93"/>
      <c r="I19" s="96"/>
      <c r="J19" s="96"/>
      <c r="K19" s="89">
        <f t="shared" si="2"/>
        <v>0</v>
      </c>
      <c r="L19" s="89"/>
      <c r="M19" s="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88" t="s">
        <v>82</v>
      </c>
      <c r="B20" s="88" t="s">
        <v>64</v>
      </c>
      <c r="C20" s="88" t="s">
        <v>59</v>
      </c>
      <c r="D20" s="88"/>
      <c r="E20" s="21" t="s">
        <v>83</v>
      </c>
      <c r="F20" s="90">
        <f t="shared" si="3"/>
        <v>0</v>
      </c>
      <c r="G20" s="91">
        <f t="shared" si="1"/>
        <v>0</v>
      </c>
      <c r="H20" s="93"/>
      <c r="I20" s="96"/>
      <c r="J20" s="96"/>
      <c r="K20" s="89">
        <f t="shared" si="2"/>
        <v>0</v>
      </c>
      <c r="L20" s="89"/>
      <c r="M20" s="8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88" t="s">
        <v>84</v>
      </c>
      <c r="B21" s="88" t="s">
        <v>85</v>
      </c>
      <c r="C21" s="88" t="s">
        <v>59</v>
      </c>
      <c r="D21" s="88"/>
      <c r="E21" s="21" t="s">
        <v>86</v>
      </c>
      <c r="F21" s="90">
        <f t="shared" si="3"/>
        <v>94500</v>
      </c>
      <c r="G21" s="91">
        <f t="shared" si="1"/>
        <v>0</v>
      </c>
      <c r="H21" s="93"/>
      <c r="I21" s="96"/>
      <c r="J21" s="96"/>
      <c r="K21" s="89">
        <f t="shared" si="2"/>
        <v>94500</v>
      </c>
      <c r="L21" s="89">
        <v>94500</v>
      </c>
      <c r="M21" s="8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 s="88" t="s">
        <v>84</v>
      </c>
      <c r="B22" s="88" t="s">
        <v>73</v>
      </c>
      <c r="C22" s="88" t="s">
        <v>68</v>
      </c>
      <c r="D22" s="88"/>
      <c r="E22" s="21" t="s">
        <v>87</v>
      </c>
      <c r="F22" s="90">
        <f t="shared" si="3"/>
        <v>875500</v>
      </c>
      <c r="G22" s="91">
        <f t="shared" si="1"/>
        <v>0</v>
      </c>
      <c r="H22" s="93"/>
      <c r="I22" s="96"/>
      <c r="J22" s="96"/>
      <c r="K22" s="89">
        <f t="shared" si="2"/>
        <v>875500</v>
      </c>
      <c r="L22" s="89">
        <v>875500</v>
      </c>
      <c r="M22" s="8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 s="88" t="s">
        <v>88</v>
      </c>
      <c r="B23" s="88" t="s">
        <v>62</v>
      </c>
      <c r="C23" s="88" t="s">
        <v>59</v>
      </c>
      <c r="D23" s="88"/>
      <c r="E23" s="21" t="s">
        <v>89</v>
      </c>
      <c r="F23" s="90">
        <f t="shared" si="3"/>
        <v>0</v>
      </c>
      <c r="G23" s="91">
        <f t="shared" si="1"/>
        <v>0</v>
      </c>
      <c r="H23" s="93"/>
      <c r="I23" s="96"/>
      <c r="J23" s="96"/>
      <c r="K23" s="89">
        <f t="shared" si="2"/>
        <v>0</v>
      </c>
      <c r="L23" s="89"/>
      <c r="M23" s="8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dataValidations count="1">
    <dataValidation type="list" allowBlank="1" showInputMessage="1" showErrorMessage="1" sqref="E17 E18">
      <formula1>$Z$1:$Z$1079</formula1>
    </dataValidation>
  </dataValidation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4">
      <selection activeCell="A8" sqref="A8:A12"/>
    </sheetView>
  </sheetViews>
  <sheetFormatPr defaultColWidth="7.25390625" defaultRowHeight="14.25"/>
  <cols>
    <col min="1" max="1" width="4.125" style="99" customWidth="1"/>
    <col min="2" max="2" width="28.75390625" style="99" customWidth="1"/>
    <col min="3" max="3" width="15.25390625" style="100" customWidth="1"/>
    <col min="4" max="4" width="29.125" style="100" customWidth="1"/>
    <col min="5" max="5" width="17.125" style="100" customWidth="1"/>
    <col min="6" max="6" width="13.875" style="100" customWidth="1"/>
    <col min="7" max="7" width="13.125" style="100" customWidth="1"/>
    <col min="8" max="12" width="11.25390625" style="100" customWidth="1"/>
    <col min="13" max="16384" width="7.25390625" style="100" customWidth="1"/>
  </cols>
  <sheetData>
    <row r="1" spans="1:12" ht="11.25" customHeight="1">
      <c r="A1" s="101"/>
      <c r="B1" s="101"/>
      <c r="C1" s="102"/>
      <c r="D1" s="102"/>
      <c r="E1" s="103"/>
      <c r="F1" s="103"/>
      <c r="G1" s="104"/>
      <c r="H1" s="104"/>
      <c r="I1" s="104"/>
      <c r="J1" s="104"/>
      <c r="K1" s="151"/>
      <c r="L1" s="152" t="s">
        <v>99</v>
      </c>
    </row>
    <row r="2" spans="1:12" ht="22.5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0.5" customHeight="1">
      <c r="A3" s="106" t="s">
        <v>2</v>
      </c>
      <c r="B3" s="106"/>
      <c r="C3" s="106"/>
      <c r="D3" s="106"/>
      <c r="E3" s="106"/>
      <c r="F3" s="107"/>
      <c r="G3" s="107"/>
      <c r="H3" s="107"/>
      <c r="I3" s="107"/>
      <c r="J3" s="107"/>
      <c r="K3" s="107"/>
      <c r="L3" s="153" t="s">
        <v>3</v>
      </c>
    </row>
    <row r="4" spans="1:12" s="97" customFormat="1" ht="15.75" customHeight="1">
      <c r="A4" s="108" t="s">
        <v>4</v>
      </c>
      <c r="B4" s="109"/>
      <c r="C4" s="110"/>
      <c r="D4" s="111" t="s">
        <v>5</v>
      </c>
      <c r="E4" s="112"/>
      <c r="F4" s="111"/>
      <c r="G4" s="111"/>
      <c r="H4" s="111"/>
      <c r="I4" s="111"/>
      <c r="J4" s="111"/>
      <c r="K4" s="111"/>
      <c r="L4" s="111"/>
    </row>
    <row r="5" spans="1:12" s="97" customFormat="1" ht="15" customHeight="1">
      <c r="A5" s="113" t="s">
        <v>101</v>
      </c>
      <c r="B5" s="114"/>
      <c r="C5" s="115" t="s">
        <v>7</v>
      </c>
      <c r="D5" s="115" t="s">
        <v>102</v>
      </c>
      <c r="E5" s="116" t="s">
        <v>9</v>
      </c>
      <c r="F5" s="117" t="s">
        <v>12</v>
      </c>
      <c r="G5" s="117"/>
      <c r="H5" s="117"/>
      <c r="I5" s="117"/>
      <c r="J5" s="117"/>
      <c r="K5" s="117"/>
      <c r="L5" s="117"/>
    </row>
    <row r="6" spans="1:12" s="97" customFormat="1" ht="15" customHeight="1">
      <c r="A6" s="118"/>
      <c r="B6" s="119"/>
      <c r="C6" s="120"/>
      <c r="D6" s="115"/>
      <c r="E6" s="116"/>
      <c r="F6" s="121" t="s">
        <v>13</v>
      </c>
      <c r="G6" s="122"/>
      <c r="H6" s="122"/>
      <c r="I6" s="122"/>
      <c r="J6" s="122"/>
      <c r="K6" s="154"/>
      <c r="L6" s="155" t="s">
        <v>15</v>
      </c>
    </row>
    <row r="7" spans="1:12" s="97" customFormat="1" ht="45" customHeight="1">
      <c r="A7" s="123"/>
      <c r="B7" s="124"/>
      <c r="C7" s="120"/>
      <c r="D7" s="115"/>
      <c r="E7" s="116"/>
      <c r="F7" s="125" t="s">
        <v>18</v>
      </c>
      <c r="G7" s="126" t="s">
        <v>21</v>
      </c>
      <c r="H7" s="127" t="s">
        <v>103</v>
      </c>
      <c r="I7" s="127" t="s">
        <v>25</v>
      </c>
      <c r="J7" s="156" t="s">
        <v>54</v>
      </c>
      <c r="K7" s="129" t="s">
        <v>29</v>
      </c>
      <c r="L7" s="157"/>
    </row>
    <row r="8" spans="1:12" s="98" customFormat="1" ht="16.5" customHeight="1">
      <c r="A8" s="128" t="s">
        <v>13</v>
      </c>
      <c r="B8" s="129" t="s">
        <v>21</v>
      </c>
      <c r="C8" s="130">
        <v>9536428</v>
      </c>
      <c r="D8" s="131" t="s">
        <v>104</v>
      </c>
      <c r="E8" s="132">
        <f>SUM(F8,L8)</f>
        <v>9536200</v>
      </c>
      <c r="F8" s="132">
        <f>SUM(G8:K8)</f>
        <v>9441700</v>
      </c>
      <c r="G8" s="132">
        <v>9441700</v>
      </c>
      <c r="H8" s="132"/>
      <c r="I8" s="132"/>
      <c r="J8" s="132"/>
      <c r="K8" s="132"/>
      <c r="L8" s="132">
        <v>94500</v>
      </c>
    </row>
    <row r="9" spans="1:12" s="98" customFormat="1" ht="15.75" customHeight="1">
      <c r="A9" s="133"/>
      <c r="B9" s="129" t="s">
        <v>53</v>
      </c>
      <c r="C9" s="130">
        <v>0</v>
      </c>
      <c r="D9" s="134" t="s">
        <v>105</v>
      </c>
      <c r="E9" s="132">
        <f aca="true" t="shared" si="0" ref="E9:E34">SUM(F9,L9)</f>
        <v>0</v>
      </c>
      <c r="F9" s="132">
        <f aca="true" t="shared" si="1" ref="F9:F34">SUM(G9:K9)</f>
        <v>0</v>
      </c>
      <c r="G9" s="135"/>
      <c r="H9" s="135"/>
      <c r="I9" s="135"/>
      <c r="J9" s="135"/>
      <c r="K9" s="135"/>
      <c r="L9" s="135"/>
    </row>
    <row r="10" spans="1:12" s="98" customFormat="1" ht="17.25" customHeight="1">
      <c r="A10" s="133"/>
      <c r="B10" s="129" t="s">
        <v>25</v>
      </c>
      <c r="C10" s="130"/>
      <c r="D10" s="134" t="s">
        <v>106</v>
      </c>
      <c r="E10" s="132">
        <f t="shared" si="0"/>
        <v>0</v>
      </c>
      <c r="F10" s="132">
        <f t="shared" si="1"/>
        <v>0</v>
      </c>
      <c r="G10" s="135"/>
      <c r="H10" s="135"/>
      <c r="I10" s="135"/>
      <c r="J10" s="135"/>
      <c r="K10" s="135"/>
      <c r="L10" s="135"/>
    </row>
    <row r="11" spans="1:12" s="98" customFormat="1" ht="18.75" customHeight="1">
      <c r="A11" s="133"/>
      <c r="B11" s="129" t="s">
        <v>54</v>
      </c>
      <c r="C11" s="130">
        <v>0</v>
      </c>
      <c r="D11" s="134" t="s">
        <v>107</v>
      </c>
      <c r="E11" s="132">
        <f t="shared" si="0"/>
        <v>0</v>
      </c>
      <c r="F11" s="132">
        <f t="shared" si="1"/>
        <v>0</v>
      </c>
      <c r="G11" s="135"/>
      <c r="H11" s="135"/>
      <c r="I11" s="135"/>
      <c r="J11" s="135"/>
      <c r="K11" s="135"/>
      <c r="L11" s="135"/>
    </row>
    <row r="12" spans="1:12" s="98" customFormat="1" ht="18" customHeight="1">
      <c r="A12" s="133"/>
      <c r="B12" s="129" t="s">
        <v>29</v>
      </c>
      <c r="C12" s="130">
        <v>0</v>
      </c>
      <c r="D12" s="134" t="s">
        <v>108</v>
      </c>
      <c r="E12" s="132">
        <f t="shared" si="0"/>
        <v>0</v>
      </c>
      <c r="F12" s="132">
        <f t="shared" si="1"/>
        <v>0</v>
      </c>
      <c r="G12" s="135"/>
      <c r="H12" s="135"/>
      <c r="I12" s="135"/>
      <c r="J12" s="135"/>
      <c r="K12" s="135"/>
      <c r="L12" s="135"/>
    </row>
    <row r="13" spans="1:12" s="98" customFormat="1" ht="15" customHeight="1">
      <c r="A13" s="129" t="s">
        <v>15</v>
      </c>
      <c r="B13" s="129"/>
      <c r="C13" s="130">
        <v>94500</v>
      </c>
      <c r="D13" s="134" t="s">
        <v>109</v>
      </c>
      <c r="E13" s="132">
        <f t="shared" si="0"/>
        <v>0</v>
      </c>
      <c r="F13" s="132">
        <f t="shared" si="1"/>
        <v>0</v>
      </c>
      <c r="G13" s="135"/>
      <c r="H13" s="135"/>
      <c r="I13" s="135"/>
      <c r="J13" s="135"/>
      <c r="K13" s="135"/>
      <c r="L13" s="135"/>
    </row>
    <row r="14" spans="1:12" s="98" customFormat="1" ht="15" customHeight="1">
      <c r="A14" s="129"/>
      <c r="B14" s="129"/>
      <c r="C14" s="136"/>
      <c r="D14" s="134" t="s">
        <v>110</v>
      </c>
      <c r="E14" s="132">
        <f t="shared" si="0"/>
        <v>0</v>
      </c>
      <c r="F14" s="132">
        <f t="shared" si="1"/>
        <v>0</v>
      </c>
      <c r="G14" s="135"/>
      <c r="H14" s="135"/>
      <c r="I14" s="135"/>
      <c r="J14" s="135"/>
      <c r="K14" s="135"/>
      <c r="L14" s="135"/>
    </row>
    <row r="15" spans="1:12" s="98" customFormat="1" ht="15" customHeight="1">
      <c r="A15" s="129"/>
      <c r="B15" s="129"/>
      <c r="C15" s="137"/>
      <c r="D15" s="131" t="s">
        <v>111</v>
      </c>
      <c r="E15" s="132">
        <f t="shared" si="0"/>
        <v>94728</v>
      </c>
      <c r="F15" s="132">
        <f t="shared" si="1"/>
        <v>94728</v>
      </c>
      <c r="G15" s="135">
        <v>94728</v>
      </c>
      <c r="H15" s="135"/>
      <c r="I15" s="135"/>
      <c r="J15" s="135"/>
      <c r="K15" s="135"/>
      <c r="L15" s="135"/>
    </row>
    <row r="16" spans="1:12" s="98" customFormat="1" ht="15" customHeight="1">
      <c r="A16" s="138"/>
      <c r="B16" s="138"/>
      <c r="C16" s="139"/>
      <c r="D16" s="134" t="s">
        <v>112</v>
      </c>
      <c r="E16" s="132">
        <f t="shared" si="0"/>
        <v>0</v>
      </c>
      <c r="F16" s="132">
        <f t="shared" si="1"/>
        <v>0</v>
      </c>
      <c r="G16" s="135"/>
      <c r="H16" s="135"/>
      <c r="I16" s="135"/>
      <c r="J16" s="135"/>
      <c r="K16" s="135"/>
      <c r="L16" s="135"/>
    </row>
    <row r="17" spans="1:15" s="98" customFormat="1" ht="15" customHeight="1">
      <c r="A17" s="140"/>
      <c r="B17" s="141"/>
      <c r="C17" s="139"/>
      <c r="D17" s="134" t="s">
        <v>113</v>
      </c>
      <c r="E17" s="132">
        <f t="shared" si="0"/>
        <v>0</v>
      </c>
      <c r="F17" s="132">
        <f t="shared" si="1"/>
        <v>0</v>
      </c>
      <c r="G17" s="135"/>
      <c r="H17" s="135"/>
      <c r="I17" s="135"/>
      <c r="J17" s="135"/>
      <c r="K17" s="135"/>
      <c r="L17" s="135"/>
      <c r="N17" s="30"/>
      <c r="O17" s="30"/>
    </row>
    <row r="18" spans="1:15" s="98" customFormat="1" ht="15" customHeight="1">
      <c r="A18" s="140"/>
      <c r="B18" s="141"/>
      <c r="C18" s="139"/>
      <c r="D18" s="131" t="s">
        <v>114</v>
      </c>
      <c r="E18" s="132">
        <f t="shared" si="0"/>
        <v>0</v>
      </c>
      <c r="F18" s="132">
        <f t="shared" si="1"/>
        <v>0</v>
      </c>
      <c r="G18" s="135"/>
      <c r="H18" s="135"/>
      <c r="I18" s="135"/>
      <c r="J18" s="135"/>
      <c r="K18" s="135"/>
      <c r="L18" s="135"/>
      <c r="N18" s="30"/>
      <c r="O18" s="30"/>
    </row>
    <row r="19" spans="1:15" s="98" customFormat="1" ht="15" customHeight="1">
      <c r="A19" s="140"/>
      <c r="B19" s="141"/>
      <c r="C19" s="139"/>
      <c r="D19" s="131" t="s">
        <v>115</v>
      </c>
      <c r="E19" s="132">
        <f t="shared" si="0"/>
        <v>0</v>
      </c>
      <c r="F19" s="132">
        <f t="shared" si="1"/>
        <v>0</v>
      </c>
      <c r="G19" s="135"/>
      <c r="H19" s="135"/>
      <c r="I19" s="135"/>
      <c r="J19" s="135"/>
      <c r="K19" s="135"/>
      <c r="L19" s="135"/>
      <c r="M19" s="158"/>
      <c r="N19" s="30"/>
      <c r="O19" s="30"/>
    </row>
    <row r="20" spans="1:15" s="98" customFormat="1" ht="15" customHeight="1">
      <c r="A20" s="142"/>
      <c r="B20" s="143"/>
      <c r="C20" s="139"/>
      <c r="D20" s="134" t="s">
        <v>116</v>
      </c>
      <c r="E20" s="132">
        <f t="shared" si="0"/>
        <v>0</v>
      </c>
      <c r="F20" s="132">
        <f t="shared" si="1"/>
        <v>0</v>
      </c>
      <c r="G20" s="144"/>
      <c r="H20" s="144"/>
      <c r="I20" s="144"/>
      <c r="J20" s="144"/>
      <c r="K20" s="144"/>
      <c r="L20" s="144"/>
      <c r="N20" s="30"/>
      <c r="O20" s="30"/>
    </row>
    <row r="21" spans="1:15" s="98" customFormat="1" ht="15" customHeight="1">
      <c r="A21" s="140"/>
      <c r="B21" s="141"/>
      <c r="C21" s="139"/>
      <c r="D21" s="134" t="s">
        <v>117</v>
      </c>
      <c r="E21" s="132">
        <f t="shared" si="0"/>
        <v>0</v>
      </c>
      <c r="F21" s="132">
        <f t="shared" si="1"/>
        <v>0</v>
      </c>
      <c r="G21" s="132"/>
      <c r="H21" s="144"/>
      <c r="I21" s="132"/>
      <c r="J21" s="132"/>
      <c r="K21" s="132"/>
      <c r="L21" s="132"/>
      <c r="N21" s="30"/>
      <c r="O21" s="30"/>
    </row>
    <row r="22" spans="1:15" s="98" customFormat="1" ht="15" customHeight="1">
      <c r="A22" s="140"/>
      <c r="B22" s="141"/>
      <c r="C22" s="139"/>
      <c r="D22" s="134" t="s">
        <v>118</v>
      </c>
      <c r="E22" s="132">
        <f t="shared" si="0"/>
        <v>0</v>
      </c>
      <c r="F22" s="132">
        <f t="shared" si="1"/>
        <v>0</v>
      </c>
      <c r="G22" s="132"/>
      <c r="H22" s="144"/>
      <c r="I22" s="132"/>
      <c r="J22" s="132"/>
      <c r="K22" s="132"/>
      <c r="L22" s="132"/>
      <c r="N22" s="30"/>
      <c r="O22" s="30"/>
    </row>
    <row r="23" spans="1:15" s="98" customFormat="1" ht="15" customHeight="1">
      <c r="A23" s="129"/>
      <c r="B23" s="129"/>
      <c r="C23" s="145"/>
      <c r="D23" s="134" t="s">
        <v>119</v>
      </c>
      <c r="E23" s="132">
        <f t="shared" si="0"/>
        <v>0</v>
      </c>
      <c r="F23" s="132">
        <f t="shared" si="1"/>
        <v>0</v>
      </c>
      <c r="G23" s="132"/>
      <c r="H23" s="144"/>
      <c r="I23" s="132"/>
      <c r="J23" s="132"/>
      <c r="K23" s="132"/>
      <c r="L23" s="132"/>
      <c r="N23" s="30"/>
      <c r="O23" s="30"/>
    </row>
    <row r="24" spans="1:15" s="98" customFormat="1" ht="15" customHeight="1">
      <c r="A24" s="146"/>
      <c r="B24" s="147"/>
      <c r="C24" s="145"/>
      <c r="D24" s="134" t="s">
        <v>120</v>
      </c>
      <c r="E24" s="132">
        <f t="shared" si="0"/>
        <v>0</v>
      </c>
      <c r="F24" s="132">
        <f t="shared" si="1"/>
        <v>0</v>
      </c>
      <c r="G24" s="132"/>
      <c r="H24" s="144"/>
      <c r="I24" s="132"/>
      <c r="J24" s="132"/>
      <c r="K24" s="132"/>
      <c r="L24" s="132"/>
      <c r="N24" s="30"/>
      <c r="O24" s="30"/>
    </row>
    <row r="25" spans="1:15" s="98" customFormat="1" ht="15" customHeight="1">
      <c r="A25" s="146"/>
      <c r="B25" s="147"/>
      <c r="C25" s="145"/>
      <c r="D25" s="134" t="s">
        <v>121</v>
      </c>
      <c r="E25" s="132">
        <f t="shared" si="0"/>
        <v>0</v>
      </c>
      <c r="F25" s="132">
        <f t="shared" si="1"/>
        <v>0</v>
      </c>
      <c r="G25" s="132"/>
      <c r="H25" s="144"/>
      <c r="I25" s="132"/>
      <c r="J25" s="132"/>
      <c r="K25" s="132"/>
      <c r="L25" s="132"/>
      <c r="N25" s="30"/>
      <c r="O25" s="30"/>
    </row>
    <row r="26" spans="1:15" s="98" customFormat="1" ht="15" customHeight="1">
      <c r="A26" s="146"/>
      <c r="B26" s="147"/>
      <c r="C26" s="145"/>
      <c r="D26" s="134" t="s">
        <v>122</v>
      </c>
      <c r="E26" s="132">
        <f t="shared" si="0"/>
        <v>0</v>
      </c>
      <c r="F26" s="132">
        <f t="shared" si="1"/>
        <v>0</v>
      </c>
      <c r="G26" s="132"/>
      <c r="H26" s="144"/>
      <c r="I26" s="132"/>
      <c r="J26" s="132"/>
      <c r="K26" s="132"/>
      <c r="L26" s="132"/>
      <c r="N26" s="30"/>
      <c r="O26" s="30"/>
    </row>
    <row r="27" spans="1:15" s="98" customFormat="1" ht="15" customHeight="1">
      <c r="A27" s="146"/>
      <c r="B27" s="147"/>
      <c r="C27" s="145"/>
      <c r="D27" s="134" t="s">
        <v>123</v>
      </c>
      <c r="E27" s="132">
        <f t="shared" si="0"/>
        <v>0</v>
      </c>
      <c r="F27" s="132">
        <f t="shared" si="1"/>
        <v>0</v>
      </c>
      <c r="G27" s="132"/>
      <c r="H27" s="144"/>
      <c r="I27" s="132"/>
      <c r="J27" s="132"/>
      <c r="K27" s="132"/>
      <c r="L27" s="132"/>
      <c r="N27" s="30"/>
      <c r="O27" s="30"/>
    </row>
    <row r="28" spans="1:15" s="98" customFormat="1" ht="15" customHeight="1">
      <c r="A28" s="146"/>
      <c r="B28" s="147"/>
      <c r="C28" s="145"/>
      <c r="D28" s="134" t="s">
        <v>124</v>
      </c>
      <c r="E28" s="132">
        <f t="shared" si="0"/>
        <v>0</v>
      </c>
      <c r="F28" s="132">
        <f t="shared" si="1"/>
        <v>0</v>
      </c>
      <c r="G28" s="132"/>
      <c r="H28" s="144"/>
      <c r="I28" s="132"/>
      <c r="J28" s="132"/>
      <c r="K28" s="132"/>
      <c r="L28" s="132"/>
      <c r="N28" s="30"/>
      <c r="O28" s="30"/>
    </row>
    <row r="29" spans="1:15" s="98" customFormat="1" ht="15" customHeight="1">
      <c r="A29" s="146"/>
      <c r="B29" s="147"/>
      <c r="C29" s="145"/>
      <c r="D29" s="134" t="s">
        <v>125</v>
      </c>
      <c r="E29" s="132">
        <f t="shared" si="0"/>
        <v>0</v>
      </c>
      <c r="F29" s="132">
        <f t="shared" si="1"/>
        <v>0</v>
      </c>
      <c r="G29" s="132"/>
      <c r="H29" s="144"/>
      <c r="I29" s="132"/>
      <c r="J29" s="132"/>
      <c r="K29" s="132"/>
      <c r="L29" s="132"/>
      <c r="N29" s="30"/>
      <c r="O29" s="30"/>
    </row>
    <row r="30" spans="1:15" s="98" customFormat="1" ht="15" customHeight="1">
      <c r="A30" s="146"/>
      <c r="B30" s="147"/>
      <c r="C30" s="145"/>
      <c r="D30" s="134" t="s">
        <v>126</v>
      </c>
      <c r="E30" s="132">
        <f t="shared" si="0"/>
        <v>0</v>
      </c>
      <c r="F30" s="132">
        <f t="shared" si="1"/>
        <v>0</v>
      </c>
      <c r="G30" s="132"/>
      <c r="H30" s="144"/>
      <c r="I30" s="132"/>
      <c r="J30" s="132"/>
      <c r="K30" s="132"/>
      <c r="L30" s="132"/>
      <c r="N30" s="30"/>
      <c r="O30" s="30"/>
    </row>
    <row r="31" spans="1:15" s="98" customFormat="1" ht="15" customHeight="1">
      <c r="A31" s="146"/>
      <c r="B31" s="147"/>
      <c r="C31" s="148"/>
      <c r="D31" s="134" t="s">
        <v>127</v>
      </c>
      <c r="E31" s="132">
        <f t="shared" si="0"/>
        <v>0</v>
      </c>
      <c r="F31" s="132">
        <f t="shared" si="1"/>
        <v>0</v>
      </c>
      <c r="G31" s="132"/>
      <c r="H31" s="144"/>
      <c r="I31" s="132"/>
      <c r="J31" s="132"/>
      <c r="K31" s="132"/>
      <c r="L31" s="132"/>
      <c r="N31" s="30"/>
      <c r="O31" s="30"/>
    </row>
    <row r="32" spans="1:15" s="98" customFormat="1" ht="15" customHeight="1">
      <c r="A32" s="146"/>
      <c r="B32" s="147"/>
      <c r="C32" s="148"/>
      <c r="D32" s="134" t="s">
        <v>128</v>
      </c>
      <c r="E32" s="132">
        <f t="shared" si="0"/>
        <v>0</v>
      </c>
      <c r="F32" s="132">
        <f t="shared" si="1"/>
        <v>0</v>
      </c>
      <c r="G32" s="132"/>
      <c r="H32" s="144"/>
      <c r="I32" s="132"/>
      <c r="J32" s="132"/>
      <c r="K32" s="132"/>
      <c r="L32" s="132"/>
      <c r="N32" s="30"/>
      <c r="O32" s="30"/>
    </row>
    <row r="33" spans="1:15" s="98" customFormat="1" ht="15" customHeight="1">
      <c r="A33" s="146"/>
      <c r="B33" s="147"/>
      <c r="C33" s="148"/>
      <c r="D33" s="134" t="s">
        <v>129</v>
      </c>
      <c r="E33" s="132">
        <f t="shared" si="0"/>
        <v>0</v>
      </c>
      <c r="F33" s="132">
        <f t="shared" si="1"/>
        <v>0</v>
      </c>
      <c r="G33" s="132"/>
      <c r="H33" s="144"/>
      <c r="I33" s="132"/>
      <c r="J33" s="132"/>
      <c r="K33" s="132"/>
      <c r="L33" s="132"/>
      <c r="M33" s="30"/>
      <c r="N33" s="30"/>
      <c r="O33" s="30"/>
    </row>
    <row r="34" spans="1:15" s="98" customFormat="1" ht="15" customHeight="1">
      <c r="A34" s="146"/>
      <c r="B34" s="147"/>
      <c r="C34" s="148"/>
      <c r="D34" s="134" t="s">
        <v>130</v>
      </c>
      <c r="E34" s="132">
        <f t="shared" si="0"/>
        <v>0</v>
      </c>
      <c r="F34" s="132">
        <f t="shared" si="1"/>
        <v>0</v>
      </c>
      <c r="G34" s="132"/>
      <c r="H34" s="144"/>
      <c r="I34" s="132"/>
      <c r="J34" s="132"/>
      <c r="K34" s="132"/>
      <c r="L34" s="132"/>
      <c r="M34" s="30"/>
      <c r="N34" s="30"/>
      <c r="O34" s="30"/>
    </row>
    <row r="35" spans="1:15" s="98" customFormat="1" ht="15" customHeight="1">
      <c r="A35" s="108" t="s">
        <v>40</v>
      </c>
      <c r="B35" s="110"/>
      <c r="C35" s="148">
        <f>SUM(C8:C13)</f>
        <v>9630928</v>
      </c>
      <c r="D35" s="149" t="s">
        <v>131</v>
      </c>
      <c r="E35" s="132">
        <f>SUM(E8:E34)</f>
        <v>9630928</v>
      </c>
      <c r="F35" s="132">
        <f aca="true" t="shared" si="2" ref="F35:L35">SUM(F8:F34)</f>
        <v>9536428</v>
      </c>
      <c r="G35" s="132">
        <f t="shared" si="2"/>
        <v>9536428</v>
      </c>
      <c r="H35" s="132">
        <f t="shared" si="2"/>
        <v>0</v>
      </c>
      <c r="I35" s="132">
        <f t="shared" si="2"/>
        <v>0</v>
      </c>
      <c r="J35" s="132">
        <f t="shared" si="2"/>
        <v>0</v>
      </c>
      <c r="K35" s="132">
        <f t="shared" si="2"/>
        <v>0</v>
      </c>
      <c r="L35" s="132">
        <f t="shared" si="2"/>
        <v>94500</v>
      </c>
      <c r="M35" s="30"/>
      <c r="N35" s="30"/>
      <c r="O35" s="30"/>
    </row>
    <row r="36" spans="1:15" s="97" customFormat="1" ht="14.25">
      <c r="A36" s="150"/>
      <c r="B36" s="150"/>
      <c r="D36"/>
      <c r="M36"/>
      <c r="N36"/>
      <c r="O36"/>
    </row>
    <row r="37" spans="1:15" s="97" customFormat="1" ht="14.25">
      <c r="A37" s="150"/>
      <c r="B37" s="150"/>
      <c r="M37"/>
      <c r="N37"/>
      <c r="O37"/>
    </row>
    <row r="38" spans="1:15" s="97" customFormat="1" ht="14.25">
      <c r="A38" s="150"/>
      <c r="B38" s="150"/>
      <c r="M38"/>
      <c r="N38"/>
      <c r="O38"/>
    </row>
    <row r="39" spans="1:15" s="97" customFormat="1" ht="14.25">
      <c r="A39" s="150"/>
      <c r="B39" s="150"/>
      <c r="M39"/>
      <c r="N39"/>
      <c r="O39"/>
    </row>
    <row r="40" spans="1:15" s="97" customFormat="1" ht="14.25">
      <c r="A40" s="150"/>
      <c r="B40" s="150"/>
      <c r="M40"/>
      <c r="N40"/>
      <c r="O40"/>
    </row>
    <row r="41" spans="1:15" s="97" customFormat="1" ht="14.25">
      <c r="A41" s="150"/>
      <c r="B41" s="150"/>
      <c r="M41"/>
      <c r="N41"/>
      <c r="O41"/>
    </row>
    <row r="42" spans="1:15" s="97" customFormat="1" ht="14.25">
      <c r="A42" s="150"/>
      <c r="B42" s="150"/>
      <c r="M42"/>
      <c r="N42"/>
      <c r="O4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3"/>
  <sheetViews>
    <sheetView showGridLines="0" showZeros="0" workbookViewId="0" topLeftCell="A4">
      <selection activeCell="E20" sqref="E20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92</v>
      </c>
      <c r="H4" s="16"/>
      <c r="I4" s="16"/>
      <c r="J4" s="28"/>
      <c r="K4" s="29" t="s">
        <v>93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94</v>
      </c>
      <c r="I5" s="15" t="s">
        <v>95</v>
      </c>
      <c r="J5" s="15" t="s">
        <v>96</v>
      </c>
      <c r="K5" s="15" t="s">
        <v>18</v>
      </c>
      <c r="L5" s="15" t="s">
        <v>97</v>
      </c>
      <c r="M5" s="15" t="s">
        <v>98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76" t="s">
        <v>55</v>
      </c>
      <c r="B6" s="77" t="s">
        <v>55</v>
      </c>
      <c r="C6" s="77" t="s">
        <v>55</v>
      </c>
      <c r="D6" s="78" t="s">
        <v>55</v>
      </c>
      <c r="E6" s="79" t="s">
        <v>55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81"/>
      <c r="B7" s="82"/>
      <c r="C7" s="82"/>
      <c r="D7" s="83"/>
      <c r="E7" s="84" t="s">
        <v>9</v>
      </c>
      <c r="F7" s="85"/>
      <c r="G7" s="86"/>
      <c r="H7" s="87"/>
      <c r="I7" s="95"/>
      <c r="J7" s="95"/>
      <c r="K7" s="85"/>
      <c r="L7" s="85"/>
      <c r="M7" s="85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" customFormat="1" ht="27" customHeight="1">
      <c r="A8" s="88"/>
      <c r="B8" s="88"/>
      <c r="C8" s="88"/>
      <c r="D8" s="88"/>
      <c r="E8" s="21" t="s">
        <v>56</v>
      </c>
      <c r="F8" s="89">
        <f aca="true" t="shared" si="0" ref="F8:M8">SUM(F9:F22)</f>
        <v>9630928</v>
      </c>
      <c r="G8" s="89">
        <f t="shared" si="0"/>
        <v>4356428</v>
      </c>
      <c r="H8" s="89">
        <f t="shared" si="0"/>
        <v>3906700</v>
      </c>
      <c r="I8" s="89">
        <f t="shared" si="0"/>
        <v>355000</v>
      </c>
      <c r="J8" s="89">
        <f t="shared" si="0"/>
        <v>94728</v>
      </c>
      <c r="K8" s="89">
        <f t="shared" si="0"/>
        <v>5274500</v>
      </c>
      <c r="L8" s="89">
        <f t="shared" si="0"/>
        <v>5274500</v>
      </c>
      <c r="M8" s="89">
        <f t="shared" si="0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88" t="s">
        <v>57</v>
      </c>
      <c r="B9" s="88" t="s">
        <v>58</v>
      </c>
      <c r="C9" s="88" t="s">
        <v>59</v>
      </c>
      <c r="D9" s="88" t="s">
        <v>60</v>
      </c>
      <c r="E9" s="21" t="s">
        <v>61</v>
      </c>
      <c r="F9" s="90">
        <f>G9+K9</f>
        <v>4261700</v>
      </c>
      <c r="G9" s="91">
        <f>SUM(H9:J9)</f>
        <v>4261700</v>
      </c>
      <c r="H9" s="92">
        <v>3906700</v>
      </c>
      <c r="I9" s="92">
        <v>355000</v>
      </c>
      <c r="J9" s="96"/>
      <c r="K9" s="89">
        <f>SUM(L9:M9)</f>
        <v>0</v>
      </c>
      <c r="L9" s="89"/>
      <c r="M9" s="8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88" t="s">
        <v>57</v>
      </c>
      <c r="B10" s="88" t="s">
        <v>58</v>
      </c>
      <c r="C10" s="88" t="s">
        <v>62</v>
      </c>
      <c r="D10" s="88" t="s">
        <v>60</v>
      </c>
      <c r="E10" s="21" t="s">
        <v>63</v>
      </c>
      <c r="F10" s="90">
        <f>G10+K10</f>
        <v>487500</v>
      </c>
      <c r="G10" s="91">
        <f>SUM(H10:J10)</f>
        <v>0</v>
      </c>
      <c r="H10" s="93"/>
      <c r="I10" s="96"/>
      <c r="J10" s="96"/>
      <c r="K10" s="89">
        <f>SUM(L10:M10)</f>
        <v>487500</v>
      </c>
      <c r="L10" s="89">
        <v>487500</v>
      </c>
      <c r="M10" s="8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88" t="s">
        <v>57</v>
      </c>
      <c r="B11" s="88" t="s">
        <v>58</v>
      </c>
      <c r="C11" s="88" t="s">
        <v>64</v>
      </c>
      <c r="D11" s="88" t="s">
        <v>60</v>
      </c>
      <c r="E11" s="21" t="s">
        <v>65</v>
      </c>
      <c r="F11" s="90">
        <f>G11+K11</f>
        <v>1800000</v>
      </c>
      <c r="G11" s="91">
        <f>SUM(H11:J11)</f>
        <v>0</v>
      </c>
      <c r="H11" s="93"/>
      <c r="I11" s="96"/>
      <c r="J11" s="96"/>
      <c r="K11" s="89">
        <f>SUM(L11:M11)</f>
        <v>1800000</v>
      </c>
      <c r="L11" s="89">
        <v>1800000</v>
      </c>
      <c r="M11" s="8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88" t="s">
        <v>57</v>
      </c>
      <c r="B12" s="88" t="s">
        <v>58</v>
      </c>
      <c r="C12" s="88" t="s">
        <v>66</v>
      </c>
      <c r="D12" s="88" t="s">
        <v>60</v>
      </c>
      <c r="E12" s="21" t="s">
        <v>67</v>
      </c>
      <c r="F12" s="90">
        <f>G12+K12</f>
        <v>180000</v>
      </c>
      <c r="G12" s="91">
        <f>SUM(H12:J12)</f>
        <v>0</v>
      </c>
      <c r="H12" s="93"/>
      <c r="I12" s="96"/>
      <c r="J12" s="96"/>
      <c r="K12" s="89">
        <f>SUM(L12:M12)</f>
        <v>180000</v>
      </c>
      <c r="L12" s="89">
        <v>180000</v>
      </c>
      <c r="M12" s="8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88" t="s">
        <v>57</v>
      </c>
      <c r="B13" s="88" t="s">
        <v>58</v>
      </c>
      <c r="C13" s="88" t="s">
        <v>68</v>
      </c>
      <c r="D13" s="88" t="s">
        <v>60</v>
      </c>
      <c r="E13" s="21" t="s">
        <v>69</v>
      </c>
      <c r="F13" s="90">
        <f>G13+K13</f>
        <v>1595000</v>
      </c>
      <c r="G13" s="91">
        <f>SUM(H13:J13)</f>
        <v>0</v>
      </c>
      <c r="H13" s="93"/>
      <c r="I13" s="96"/>
      <c r="J13" s="96"/>
      <c r="K13" s="89">
        <f>SUM(L13:M13)</f>
        <v>1595000</v>
      </c>
      <c r="L13" s="89">
        <v>1595000</v>
      </c>
      <c r="M13" s="8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88" t="s">
        <v>57</v>
      </c>
      <c r="B14" s="88" t="s">
        <v>70</v>
      </c>
      <c r="C14" s="88" t="s">
        <v>68</v>
      </c>
      <c r="D14" s="88" t="s">
        <v>60</v>
      </c>
      <c r="E14" s="21" t="s">
        <v>71</v>
      </c>
      <c r="F14" s="90">
        <f>G14+K14</f>
        <v>242000</v>
      </c>
      <c r="G14" s="91">
        <f>SUM(H14:J14)</f>
        <v>0</v>
      </c>
      <c r="H14" s="93"/>
      <c r="I14" s="96"/>
      <c r="J14" s="96"/>
      <c r="K14" s="89">
        <f>SUM(L14:M14)</f>
        <v>242000</v>
      </c>
      <c r="L14" s="89">
        <v>242000</v>
      </c>
      <c r="M14" s="8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88" t="s">
        <v>75</v>
      </c>
      <c r="B15" s="88" t="s">
        <v>64</v>
      </c>
      <c r="C15" s="88" t="s">
        <v>59</v>
      </c>
      <c r="D15" s="88" t="s">
        <v>60</v>
      </c>
      <c r="E15" s="21" t="s">
        <v>76</v>
      </c>
      <c r="F15" s="90">
        <f aca="true" t="shared" si="1" ref="F15:F22">G15+K15</f>
        <v>94728</v>
      </c>
      <c r="G15" s="91">
        <f aca="true" t="shared" si="2" ref="G15:G22">SUM(H15:J15)</f>
        <v>94728</v>
      </c>
      <c r="H15" s="93"/>
      <c r="I15" s="96"/>
      <c r="J15" s="92">
        <v>94728</v>
      </c>
      <c r="K15" s="89">
        <f aca="true" t="shared" si="3" ref="K15:K22">SUM(L15:M15)</f>
        <v>0</v>
      </c>
      <c r="L15" s="89"/>
      <c r="M15" s="8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88" t="s">
        <v>75</v>
      </c>
      <c r="B16" s="88" t="s">
        <v>64</v>
      </c>
      <c r="C16" s="88" t="s">
        <v>77</v>
      </c>
      <c r="D16" s="88"/>
      <c r="E16" s="94" t="s">
        <v>78</v>
      </c>
      <c r="F16" s="90">
        <f t="shared" si="1"/>
        <v>0</v>
      </c>
      <c r="G16" s="91">
        <f t="shared" si="2"/>
        <v>0</v>
      </c>
      <c r="H16" s="93"/>
      <c r="I16" s="96"/>
      <c r="J16" s="96"/>
      <c r="K16" s="89">
        <f t="shared" si="3"/>
        <v>0</v>
      </c>
      <c r="L16" s="89"/>
      <c r="M16" s="8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88" t="s">
        <v>75</v>
      </c>
      <c r="B17" s="88" t="s">
        <v>64</v>
      </c>
      <c r="C17" s="88" t="s">
        <v>64</v>
      </c>
      <c r="D17" s="88"/>
      <c r="E17" s="94" t="s">
        <v>79</v>
      </c>
      <c r="F17" s="90">
        <f t="shared" si="1"/>
        <v>0</v>
      </c>
      <c r="G17" s="91">
        <f t="shared" si="2"/>
        <v>0</v>
      </c>
      <c r="H17" s="93"/>
      <c r="I17" s="96"/>
      <c r="J17" s="96"/>
      <c r="K17" s="89">
        <f t="shared" si="3"/>
        <v>0</v>
      </c>
      <c r="L17" s="89"/>
      <c r="M17" s="8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88" t="s">
        <v>75</v>
      </c>
      <c r="B18" s="88" t="s">
        <v>80</v>
      </c>
      <c r="C18" s="88" t="s">
        <v>58</v>
      </c>
      <c r="D18" s="88"/>
      <c r="E18" s="21" t="s">
        <v>81</v>
      </c>
      <c r="F18" s="90">
        <f t="shared" si="1"/>
        <v>0</v>
      </c>
      <c r="G18" s="91">
        <f t="shared" si="2"/>
        <v>0</v>
      </c>
      <c r="H18" s="93"/>
      <c r="I18" s="96"/>
      <c r="J18" s="96"/>
      <c r="K18" s="89">
        <f t="shared" si="3"/>
        <v>0</v>
      </c>
      <c r="L18" s="89"/>
      <c r="M18" s="8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88" t="s">
        <v>82</v>
      </c>
      <c r="B19" s="88" t="s">
        <v>64</v>
      </c>
      <c r="C19" s="88" t="s">
        <v>59</v>
      </c>
      <c r="D19" s="88"/>
      <c r="E19" s="21" t="s">
        <v>83</v>
      </c>
      <c r="F19" s="90">
        <f t="shared" si="1"/>
        <v>0</v>
      </c>
      <c r="G19" s="91">
        <f t="shared" si="2"/>
        <v>0</v>
      </c>
      <c r="H19" s="93"/>
      <c r="I19" s="96"/>
      <c r="J19" s="96"/>
      <c r="K19" s="89">
        <f t="shared" si="3"/>
        <v>0</v>
      </c>
      <c r="L19" s="89"/>
      <c r="M19" s="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88" t="s">
        <v>84</v>
      </c>
      <c r="B20" s="88" t="s">
        <v>85</v>
      </c>
      <c r="C20" s="88" t="s">
        <v>59</v>
      </c>
      <c r="D20" s="88"/>
      <c r="E20" s="21" t="s">
        <v>86</v>
      </c>
      <c r="F20" s="90">
        <f t="shared" si="1"/>
        <v>94500</v>
      </c>
      <c r="G20" s="91">
        <f t="shared" si="2"/>
        <v>0</v>
      </c>
      <c r="H20" s="93"/>
      <c r="I20" s="96"/>
      <c r="J20" s="96"/>
      <c r="K20" s="89">
        <f t="shared" si="3"/>
        <v>94500</v>
      </c>
      <c r="L20" s="89">
        <v>94500</v>
      </c>
      <c r="M20" s="8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 s="88" t="s">
        <v>84</v>
      </c>
      <c r="B21" s="88" t="s">
        <v>73</v>
      </c>
      <c r="C21" s="88" t="s">
        <v>68</v>
      </c>
      <c r="D21" s="88"/>
      <c r="E21" s="21" t="s">
        <v>87</v>
      </c>
      <c r="F21" s="90">
        <f t="shared" si="1"/>
        <v>875500</v>
      </c>
      <c r="G21" s="91">
        <f t="shared" si="2"/>
        <v>0</v>
      </c>
      <c r="H21" s="93"/>
      <c r="I21" s="96"/>
      <c r="J21" s="96"/>
      <c r="K21" s="89">
        <f t="shared" si="3"/>
        <v>875500</v>
      </c>
      <c r="L21" s="89">
        <v>875500</v>
      </c>
      <c r="M21" s="8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 s="88" t="s">
        <v>88</v>
      </c>
      <c r="B22" s="88" t="s">
        <v>62</v>
      </c>
      <c r="C22" s="88" t="s">
        <v>59</v>
      </c>
      <c r="D22" s="88"/>
      <c r="E22" s="21" t="s">
        <v>89</v>
      </c>
      <c r="F22" s="90">
        <f t="shared" si="1"/>
        <v>0</v>
      </c>
      <c r="G22" s="91">
        <f t="shared" si="2"/>
        <v>0</v>
      </c>
      <c r="H22" s="93"/>
      <c r="I22" s="96"/>
      <c r="J22" s="96"/>
      <c r="K22" s="89">
        <f t="shared" si="3"/>
        <v>0</v>
      </c>
      <c r="L22" s="89"/>
      <c r="M22" s="8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</sheetData>
  <sheetProtection/>
  <mergeCells count="5">
    <mergeCell ref="A2:M2"/>
    <mergeCell ref="A3:E3"/>
    <mergeCell ref="D4:D5"/>
    <mergeCell ref="E4:E5"/>
    <mergeCell ref="F4:F5"/>
  </mergeCells>
  <dataValidations count="1">
    <dataValidation type="list" allowBlank="1" showInputMessage="1" showErrorMessage="1" sqref="E16 E17">
      <formula1>$Z$1:$Z$1078</formula1>
    </dataValidation>
  </dataValidation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workbookViewId="0" topLeftCell="A7">
      <selection activeCell="I14" sqref="I14"/>
    </sheetView>
  </sheetViews>
  <sheetFormatPr defaultColWidth="6.875" defaultRowHeight="14.25"/>
  <cols>
    <col min="1" max="1" width="5.25390625" style="47" customWidth="1"/>
    <col min="2" max="2" width="4.25390625" style="47" customWidth="1"/>
    <col min="3" max="3" width="15.875" style="47" customWidth="1"/>
    <col min="4" max="4" width="13.375" style="47" customWidth="1"/>
    <col min="5" max="5" width="11.50390625" style="47" customWidth="1"/>
    <col min="6" max="6" width="11.375" style="47" customWidth="1"/>
    <col min="7" max="7" width="10.875" style="47" customWidth="1"/>
    <col min="8" max="8" width="9.75390625" style="47" customWidth="1"/>
    <col min="9" max="9" width="12.375" style="47" customWidth="1"/>
    <col min="10" max="10" width="9.875" style="47" customWidth="1"/>
    <col min="11" max="11" width="8.625" style="47" customWidth="1"/>
    <col min="12" max="12" width="11.00390625" style="47" customWidth="1"/>
    <col min="13" max="188" width="6.875" style="47" customWidth="1"/>
    <col min="189" max="16384" width="6.875" style="47" customWidth="1"/>
  </cols>
  <sheetData>
    <row r="1" spans="1:188" ht="18.75" customHeight="1">
      <c r="A1" s="48"/>
      <c r="B1" s="48"/>
      <c r="L1" s="26" t="s">
        <v>134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49" t="s">
        <v>135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50" t="s">
        <v>2</v>
      </c>
      <c r="B3" s="51"/>
      <c r="C3" s="51"/>
      <c r="D3" s="51"/>
      <c r="E3" s="51"/>
      <c r="F3" s="51"/>
      <c r="G3" s="52"/>
      <c r="H3" s="52"/>
      <c r="I3" s="52"/>
      <c r="J3" s="52"/>
      <c r="K3" s="52"/>
      <c r="L3" s="72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5" customFormat="1" ht="22.5" customHeight="1">
      <c r="A4" s="53" t="s">
        <v>44</v>
      </c>
      <c r="B4" s="53"/>
      <c r="C4" s="54" t="s">
        <v>136</v>
      </c>
      <c r="D4" s="53" t="s">
        <v>47</v>
      </c>
      <c r="E4" s="55" t="s">
        <v>13</v>
      </c>
      <c r="F4" s="55"/>
      <c r="G4" s="56" t="s">
        <v>14</v>
      </c>
      <c r="H4" s="57" t="s">
        <v>15</v>
      </c>
      <c r="I4" s="57" t="s">
        <v>16</v>
      </c>
      <c r="J4" s="57" t="s">
        <v>10</v>
      </c>
      <c r="K4" s="57" t="s">
        <v>11</v>
      </c>
      <c r="L4" s="73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5" customFormat="1" ht="18" customHeight="1">
      <c r="A5" s="58" t="s">
        <v>50</v>
      </c>
      <c r="B5" s="58" t="s">
        <v>51</v>
      </c>
      <c r="C5" s="54"/>
      <c r="D5" s="53"/>
      <c r="E5" s="59" t="s">
        <v>18</v>
      </c>
      <c r="F5" s="59" t="s">
        <v>19</v>
      </c>
      <c r="G5" s="56"/>
      <c r="H5" s="57"/>
      <c r="I5" s="57"/>
      <c r="J5" s="57"/>
      <c r="K5" s="57"/>
      <c r="L5" s="7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5" customFormat="1" ht="16.5" customHeight="1">
      <c r="A6" s="60"/>
      <c r="B6" s="60"/>
      <c r="C6" s="54"/>
      <c r="D6" s="53"/>
      <c r="E6" s="59"/>
      <c r="F6" s="59"/>
      <c r="G6" s="56"/>
      <c r="H6" s="57"/>
      <c r="I6" s="57"/>
      <c r="J6" s="57"/>
      <c r="K6" s="57"/>
      <c r="L6" s="7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5" customFormat="1" ht="16.5" customHeight="1">
      <c r="A7" s="61" t="s">
        <v>55</v>
      </c>
      <c r="B7" s="61" t="s">
        <v>55</v>
      </c>
      <c r="C7" s="62" t="s">
        <v>55</v>
      </c>
      <c r="D7" s="63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3">
        <v>8</v>
      </c>
      <c r="L7" s="63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6" customFormat="1" ht="26.25" customHeight="1">
      <c r="A8" s="65"/>
      <c r="B8" s="66"/>
      <c r="C8" s="66" t="s">
        <v>9</v>
      </c>
      <c r="D8" s="67">
        <f>SUM(D9,D15,D36)</f>
        <v>4356428</v>
      </c>
      <c r="E8" s="67">
        <f aca="true" t="shared" si="0" ref="E8:L8">SUM(E9,E15,E36)</f>
        <v>4356428</v>
      </c>
      <c r="F8" s="67">
        <f t="shared" si="0"/>
        <v>4356428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</row>
    <row r="9" spans="1:188" s="45" customFormat="1" ht="26.25" customHeight="1">
      <c r="A9" s="68" t="s">
        <v>137</v>
      </c>
      <c r="B9" s="69"/>
      <c r="C9" s="69" t="s">
        <v>94</v>
      </c>
      <c r="D9" s="70">
        <f>SUM(E9,G9:L9)</f>
        <v>3906700</v>
      </c>
      <c r="E9" s="70">
        <f>SUM(E10:E14)</f>
        <v>3906700</v>
      </c>
      <c r="F9" s="70">
        <f aca="true" t="shared" si="1" ref="F9:L9">SUM(F10:F14)</f>
        <v>3906700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5" customFormat="1" ht="26.25" customHeight="1">
      <c r="A10" s="68" t="s">
        <v>138</v>
      </c>
      <c r="B10" s="69" t="s">
        <v>59</v>
      </c>
      <c r="C10" s="69" t="s">
        <v>139</v>
      </c>
      <c r="D10" s="70">
        <f aca="true" t="shared" si="2" ref="D10:D39">SUM(E10,G10:L10)</f>
        <v>2295100</v>
      </c>
      <c r="E10" s="70">
        <v>2295100</v>
      </c>
      <c r="F10" s="70">
        <v>2295100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5" customFormat="1" ht="26.25" customHeight="1">
      <c r="A11" s="68" t="s">
        <v>138</v>
      </c>
      <c r="B11" s="69" t="s">
        <v>62</v>
      </c>
      <c r="C11" s="69" t="s">
        <v>140</v>
      </c>
      <c r="D11" s="70">
        <f t="shared" si="2"/>
        <v>1611600</v>
      </c>
      <c r="E11" s="70">
        <v>1611600</v>
      </c>
      <c r="F11" s="70">
        <v>1611600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5" customFormat="1" ht="26.25" customHeight="1">
      <c r="A12" s="68" t="s">
        <v>138</v>
      </c>
      <c r="B12" s="69" t="s">
        <v>58</v>
      </c>
      <c r="C12" s="69" t="s">
        <v>141</v>
      </c>
      <c r="D12" s="70">
        <f t="shared" si="2"/>
        <v>0</v>
      </c>
      <c r="E12" s="70"/>
      <c r="F12" s="70"/>
      <c r="G12" s="71"/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5" customFormat="1" ht="26.25" customHeight="1">
      <c r="A13" s="68" t="s">
        <v>138</v>
      </c>
      <c r="B13" s="69" t="s">
        <v>142</v>
      </c>
      <c r="C13" s="69" t="s">
        <v>143</v>
      </c>
      <c r="D13" s="70">
        <f t="shared" si="2"/>
        <v>0</v>
      </c>
      <c r="E13" s="70"/>
      <c r="F13" s="70"/>
      <c r="G13" s="71"/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5" customFormat="1" ht="26.25" customHeight="1">
      <c r="A14" s="68" t="s">
        <v>138</v>
      </c>
      <c r="B14" s="69" t="s">
        <v>68</v>
      </c>
      <c r="C14" s="69" t="s">
        <v>144</v>
      </c>
      <c r="D14" s="70">
        <f t="shared" si="2"/>
        <v>0</v>
      </c>
      <c r="E14" s="70"/>
      <c r="F14" s="70"/>
      <c r="G14" s="71"/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68" t="s">
        <v>145</v>
      </c>
      <c r="B15" s="69"/>
      <c r="C15" s="69" t="s">
        <v>146</v>
      </c>
      <c r="D15" s="70">
        <f t="shared" si="2"/>
        <v>355000</v>
      </c>
      <c r="E15" s="70">
        <f>SUM(E16:E35)</f>
        <v>355000</v>
      </c>
      <c r="F15" s="70">
        <f aca="true" t="shared" si="3" ref="F15:L15">SUM(F16:F35)</f>
        <v>355000</v>
      </c>
      <c r="G15" s="70">
        <f t="shared" si="3"/>
        <v>0</v>
      </c>
      <c r="H15" s="70">
        <f t="shared" si="3"/>
        <v>0</v>
      </c>
      <c r="I15" s="70">
        <f t="shared" si="3"/>
        <v>0</v>
      </c>
      <c r="J15" s="70">
        <f t="shared" si="3"/>
        <v>0</v>
      </c>
      <c r="K15" s="70">
        <f t="shared" si="3"/>
        <v>0</v>
      </c>
      <c r="L15" s="70">
        <f t="shared" si="3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68" t="s">
        <v>147</v>
      </c>
      <c r="B16" s="69" t="s">
        <v>59</v>
      </c>
      <c r="C16" s="69" t="s">
        <v>148</v>
      </c>
      <c r="D16" s="70">
        <f t="shared" si="2"/>
        <v>210000</v>
      </c>
      <c r="E16" s="70">
        <v>210000</v>
      </c>
      <c r="F16" s="70">
        <v>210000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68" t="s">
        <v>147</v>
      </c>
      <c r="B17" s="69" t="s">
        <v>62</v>
      </c>
      <c r="C17" s="69" t="s">
        <v>149</v>
      </c>
      <c r="D17" s="70">
        <f t="shared" si="2"/>
        <v>0</v>
      </c>
      <c r="E17" s="70"/>
      <c r="F17" s="70"/>
      <c r="G17" s="71"/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68" t="s">
        <v>147</v>
      </c>
      <c r="B18" s="69" t="s">
        <v>58</v>
      </c>
      <c r="C18" s="69" t="s">
        <v>150</v>
      </c>
      <c r="D18" s="70">
        <f t="shared" si="2"/>
        <v>0</v>
      </c>
      <c r="E18" s="70"/>
      <c r="F18" s="70"/>
      <c r="G18" s="71"/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68" t="s">
        <v>147</v>
      </c>
      <c r="B19" s="69" t="s">
        <v>142</v>
      </c>
      <c r="C19" s="69" t="s">
        <v>151</v>
      </c>
      <c r="D19" s="70">
        <f t="shared" si="2"/>
        <v>0</v>
      </c>
      <c r="E19" s="70"/>
      <c r="F19" s="70"/>
      <c r="G19" s="71"/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68" t="s">
        <v>147</v>
      </c>
      <c r="B20" s="69" t="s">
        <v>64</v>
      </c>
      <c r="C20" s="69" t="s">
        <v>152</v>
      </c>
      <c r="D20" s="70">
        <f t="shared" si="2"/>
        <v>0</v>
      </c>
      <c r="E20" s="70"/>
      <c r="F20" s="70"/>
      <c r="G20" s="71"/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68" t="s">
        <v>147</v>
      </c>
      <c r="B21" s="69" t="s">
        <v>77</v>
      </c>
      <c r="C21" s="69" t="s">
        <v>153</v>
      </c>
      <c r="D21" s="70">
        <f t="shared" si="2"/>
        <v>0</v>
      </c>
      <c r="E21" s="70"/>
      <c r="F21" s="70"/>
      <c r="G21" s="71"/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68" t="s">
        <v>147</v>
      </c>
      <c r="B22" s="69" t="s">
        <v>66</v>
      </c>
      <c r="C22" s="69" t="s">
        <v>154</v>
      </c>
      <c r="D22" s="70">
        <f t="shared" si="2"/>
        <v>0</v>
      </c>
      <c r="E22" s="70"/>
      <c r="F22" s="70"/>
      <c r="G22" s="71"/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68" t="s">
        <v>147</v>
      </c>
      <c r="B23" s="69" t="s">
        <v>73</v>
      </c>
      <c r="C23" s="69" t="s">
        <v>155</v>
      </c>
      <c r="D23" s="70">
        <f t="shared" si="2"/>
        <v>0</v>
      </c>
      <c r="E23" s="70"/>
      <c r="F23" s="70"/>
      <c r="G23" s="71"/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68" t="s">
        <v>147</v>
      </c>
      <c r="B24" s="69" t="s">
        <v>156</v>
      </c>
      <c r="C24" s="69" t="s">
        <v>157</v>
      </c>
      <c r="D24" s="70">
        <f t="shared" si="2"/>
        <v>0</v>
      </c>
      <c r="E24" s="70"/>
      <c r="F24" s="70"/>
      <c r="G24" s="71"/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68" t="s">
        <v>147</v>
      </c>
      <c r="B25" s="69" t="s">
        <v>158</v>
      </c>
      <c r="C25" s="69" t="s">
        <v>159</v>
      </c>
      <c r="D25" s="70">
        <f t="shared" si="2"/>
        <v>0</v>
      </c>
      <c r="E25" s="70"/>
      <c r="F25" s="70"/>
      <c r="G25" s="71"/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68" t="s">
        <v>147</v>
      </c>
      <c r="B26" s="69" t="s">
        <v>160</v>
      </c>
      <c r="C26" s="69" t="s">
        <v>161</v>
      </c>
      <c r="D26" s="70">
        <f t="shared" si="2"/>
        <v>0</v>
      </c>
      <c r="E26" s="70"/>
      <c r="F26" s="70"/>
      <c r="G26" s="71"/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68" t="s">
        <v>147</v>
      </c>
      <c r="B27" s="69" t="s">
        <v>162</v>
      </c>
      <c r="C27" s="69" t="s">
        <v>163</v>
      </c>
      <c r="D27" s="70">
        <f t="shared" si="2"/>
        <v>0</v>
      </c>
      <c r="E27" s="70"/>
      <c r="F27" s="70"/>
      <c r="G27" s="71"/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68" t="s">
        <v>147</v>
      </c>
      <c r="B28" s="69" t="s">
        <v>164</v>
      </c>
      <c r="C28" s="69" t="s">
        <v>165</v>
      </c>
      <c r="D28" s="70">
        <f t="shared" si="2"/>
        <v>0</v>
      </c>
      <c r="E28" s="70"/>
      <c r="F28" s="70"/>
      <c r="G28" s="71"/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68" t="s">
        <v>147</v>
      </c>
      <c r="B29" s="69" t="s">
        <v>166</v>
      </c>
      <c r="C29" s="69" t="s">
        <v>167</v>
      </c>
      <c r="D29" s="70">
        <f t="shared" si="2"/>
        <v>0</v>
      </c>
      <c r="E29" s="70"/>
      <c r="F29" s="70"/>
      <c r="G29" s="71"/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68" t="s">
        <v>147</v>
      </c>
      <c r="B30" s="69" t="s">
        <v>80</v>
      </c>
      <c r="C30" s="69" t="s">
        <v>168</v>
      </c>
      <c r="D30" s="70">
        <f t="shared" si="2"/>
        <v>0</v>
      </c>
      <c r="E30" s="70"/>
      <c r="F30" s="70"/>
      <c r="G30" s="71"/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68" t="s">
        <v>147</v>
      </c>
      <c r="B31" s="69" t="s">
        <v>169</v>
      </c>
      <c r="C31" s="69" t="s">
        <v>170</v>
      </c>
      <c r="D31" s="70">
        <f t="shared" si="2"/>
        <v>0</v>
      </c>
      <c r="E31" s="70"/>
      <c r="F31" s="70"/>
      <c r="G31" s="71"/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68" t="s">
        <v>147</v>
      </c>
      <c r="B32" s="69" t="s">
        <v>171</v>
      </c>
      <c r="C32" s="69" t="s">
        <v>172</v>
      </c>
      <c r="D32" s="70">
        <f t="shared" si="2"/>
        <v>0</v>
      </c>
      <c r="E32" s="70"/>
      <c r="F32" s="70"/>
      <c r="G32" s="71"/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68" t="s">
        <v>147</v>
      </c>
      <c r="B33" s="69" t="s">
        <v>173</v>
      </c>
      <c r="C33" s="69" t="s">
        <v>174</v>
      </c>
      <c r="D33" s="70">
        <f t="shared" si="2"/>
        <v>145000</v>
      </c>
      <c r="E33" s="70">
        <v>145000</v>
      </c>
      <c r="F33" s="70">
        <v>145000</v>
      </c>
      <c r="G33" s="71"/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68" t="s">
        <v>147</v>
      </c>
      <c r="B34" s="69" t="s">
        <v>175</v>
      </c>
      <c r="C34" s="69" t="s">
        <v>176</v>
      </c>
      <c r="D34" s="70">
        <f t="shared" si="2"/>
        <v>0</v>
      </c>
      <c r="E34" s="70"/>
      <c r="F34" s="70"/>
      <c r="G34" s="71"/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68" t="s">
        <v>147</v>
      </c>
      <c r="B35" s="69" t="s">
        <v>68</v>
      </c>
      <c r="C35" s="69" t="s">
        <v>177</v>
      </c>
      <c r="D35" s="70">
        <f t="shared" si="2"/>
        <v>0</v>
      </c>
      <c r="E35" s="70"/>
      <c r="F35" s="70"/>
      <c r="G35" s="71"/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68" t="s">
        <v>178</v>
      </c>
      <c r="B36" s="69"/>
      <c r="C36" s="69" t="s">
        <v>96</v>
      </c>
      <c r="D36" s="70">
        <f t="shared" si="2"/>
        <v>94728</v>
      </c>
      <c r="E36" s="70">
        <v>94728</v>
      </c>
      <c r="F36" s="70">
        <v>94728</v>
      </c>
      <c r="G36" s="70"/>
      <c r="H36" s="70"/>
      <c r="I36" s="70"/>
      <c r="J36" s="70"/>
      <c r="K36" s="70"/>
      <c r="L36" s="7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69" t="s">
        <v>179</v>
      </c>
      <c r="B37" s="69" t="s">
        <v>62</v>
      </c>
      <c r="C37" s="69" t="s">
        <v>180</v>
      </c>
      <c r="D37" s="70">
        <f t="shared" si="2"/>
        <v>94728</v>
      </c>
      <c r="E37" s="70">
        <v>94728</v>
      </c>
      <c r="F37" s="70">
        <v>94728</v>
      </c>
      <c r="G37" s="71"/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68" t="s">
        <v>179</v>
      </c>
      <c r="B38" s="69" t="s">
        <v>156</v>
      </c>
      <c r="C38" s="69" t="s">
        <v>181</v>
      </c>
      <c r="D38" s="70">
        <f t="shared" si="2"/>
        <v>0</v>
      </c>
      <c r="E38" s="70"/>
      <c r="F38" s="70"/>
      <c r="G38" s="71"/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69" t="s">
        <v>179</v>
      </c>
      <c r="B39" s="69" t="s">
        <v>162</v>
      </c>
      <c r="C39" s="69" t="s">
        <v>182</v>
      </c>
      <c r="D39" s="70">
        <f t="shared" si="2"/>
        <v>0</v>
      </c>
      <c r="E39" s="70"/>
      <c r="F39" s="70"/>
      <c r="G39" s="71"/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1">
      <selection activeCell="B10" sqref="B10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6" t="s">
        <v>183</v>
      </c>
    </row>
    <row r="2" spans="1:3" s="31" customFormat="1" ht="51" customHeight="1">
      <c r="A2" s="34" t="s">
        <v>184</v>
      </c>
      <c r="B2" s="34"/>
      <c r="C2" s="35"/>
    </row>
    <row r="3" spans="1:2" ht="18.75" customHeight="1">
      <c r="A3" s="36" t="s">
        <v>2</v>
      </c>
      <c r="B3" s="37" t="s">
        <v>3</v>
      </c>
    </row>
    <row r="4" spans="1:3" s="32" customFormat="1" ht="30" customHeight="1">
      <c r="A4" s="38" t="s">
        <v>185</v>
      </c>
      <c r="B4" s="39" t="s">
        <v>186</v>
      </c>
      <c r="C4"/>
    </row>
    <row r="5" spans="1:3" s="33" customFormat="1" ht="30" customHeight="1">
      <c r="A5" s="40" t="s">
        <v>187</v>
      </c>
      <c r="B5" s="41">
        <f>SUM(B6:B8)</f>
        <v>520000</v>
      </c>
      <c r="C5" s="30"/>
    </row>
    <row r="6" spans="1:3" s="33" customFormat="1" ht="30" customHeight="1">
      <c r="A6" s="42" t="s">
        <v>188</v>
      </c>
      <c r="B6" s="41"/>
      <c r="C6" s="30"/>
    </row>
    <row r="7" spans="1:3" s="33" customFormat="1" ht="30" customHeight="1">
      <c r="A7" s="42" t="s">
        <v>189</v>
      </c>
      <c r="B7" s="41">
        <v>340000</v>
      </c>
      <c r="C7" s="30"/>
    </row>
    <row r="8" spans="1:3" s="33" customFormat="1" ht="30" customHeight="1">
      <c r="A8" s="42" t="s">
        <v>190</v>
      </c>
      <c r="B8" s="41">
        <v>180000</v>
      </c>
      <c r="C8" s="30"/>
    </row>
    <row r="9" spans="1:3" s="33" customFormat="1" ht="30" customHeight="1">
      <c r="A9" s="42" t="s">
        <v>191</v>
      </c>
      <c r="B9" s="41">
        <v>180000</v>
      </c>
      <c r="C9" s="30"/>
    </row>
    <row r="10" spans="1:3" s="33" customFormat="1" ht="30" customHeight="1">
      <c r="A10" s="42" t="s">
        <v>192</v>
      </c>
      <c r="B10" s="41"/>
      <c r="C10" s="30"/>
    </row>
    <row r="11" spans="1:3" s="32" customFormat="1" ht="30" customHeight="1">
      <c r="A11" s="43"/>
      <c r="B11" s="43"/>
      <c r="C11"/>
    </row>
    <row r="12" spans="1:3" s="32" customFormat="1" ht="114" customHeight="1">
      <c r="A12" s="44" t="s">
        <v>193</v>
      </c>
      <c r="B12" s="44"/>
      <c r="C12"/>
    </row>
    <row r="13" spans="1:3" s="32" customFormat="1" ht="14.25" customHeight="1">
      <c r="A13"/>
      <c r="B13"/>
      <c r="C13"/>
    </row>
    <row r="14" spans="1:3" s="32" customFormat="1" ht="14.25" customHeight="1">
      <c r="A14"/>
      <c r="B14"/>
      <c r="C14"/>
    </row>
    <row r="15" spans="1:3" s="32" customFormat="1" ht="14.25" customHeight="1">
      <c r="A15"/>
      <c r="B15"/>
      <c r="C15"/>
    </row>
    <row r="16" spans="1:3" s="32" customFormat="1" ht="14.25" customHeight="1">
      <c r="A16"/>
      <c r="B16"/>
      <c r="C16"/>
    </row>
    <row r="17" spans="1:3" s="32" customFormat="1" ht="14.25" customHeight="1">
      <c r="A17"/>
      <c r="B17"/>
      <c r="C17"/>
    </row>
    <row r="18" s="32" customFormat="1" ht="14.25" customHeight="1"/>
    <row r="19" s="32" customFormat="1" ht="14.25" customHeight="1"/>
    <row r="20" s="32" customFormat="1" ht="14.25" customHeight="1"/>
    <row r="21" s="32" customFormat="1" ht="14.25" customHeight="1"/>
    <row r="22" s="32" customFormat="1" ht="14.25" customHeight="1"/>
    <row r="23" s="32" customFormat="1" ht="14.25" customHeight="1"/>
    <row r="24" s="32" customFormat="1" ht="14.25" customHeight="1"/>
    <row r="25" s="32" customFormat="1" ht="14.25" customHeight="1"/>
    <row r="26" s="32" customFormat="1" ht="14.25" customHeight="1"/>
    <row r="27" s="32" customFormat="1" ht="14.25" customHeight="1"/>
    <row r="28" s="32" customFormat="1" ht="14.25" customHeight="1"/>
    <row r="29" s="32" customFormat="1" ht="14.25" customHeight="1"/>
    <row r="30" s="32" customFormat="1" ht="14.25" customHeight="1"/>
    <row r="31" s="32" customFormat="1" ht="14.25" customHeight="1"/>
    <row r="32" s="32" customFormat="1" ht="14.25" customHeight="1"/>
    <row r="33" spans="1:3" s="32" customFormat="1" ht="14.25" customHeight="1">
      <c r="A33"/>
      <c r="B33"/>
      <c r="C33"/>
    </row>
    <row r="34" spans="1:3" s="32" customFormat="1" ht="14.25" customHeight="1">
      <c r="A34"/>
      <c r="B34"/>
      <c r="C34"/>
    </row>
    <row r="35" spans="1:3" s="32" customFormat="1" ht="14.25" customHeight="1">
      <c r="A35"/>
      <c r="B35"/>
      <c r="C35"/>
    </row>
    <row r="36" spans="1:3" s="32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H11" sqref="H11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194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195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92</v>
      </c>
      <c r="H4" s="16"/>
      <c r="I4" s="16"/>
      <c r="J4" s="28"/>
      <c r="K4" s="29" t="s">
        <v>93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94</v>
      </c>
      <c r="I5" s="15" t="s">
        <v>95</v>
      </c>
      <c r="J5" s="15" t="s">
        <v>96</v>
      </c>
      <c r="K5" s="15" t="s">
        <v>18</v>
      </c>
      <c r="L5" s="15" t="s">
        <v>97</v>
      </c>
      <c r="M5" s="15" t="s">
        <v>98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30" customHeight="1">
      <c r="A7" s="17"/>
      <c r="B7" s="18"/>
      <c r="C7" s="18"/>
      <c r="D7" s="20"/>
      <c r="E7" s="21" t="s">
        <v>56</v>
      </c>
      <c r="F7" s="22">
        <v>94500</v>
      </c>
      <c r="G7" s="22"/>
      <c r="H7" s="22"/>
      <c r="I7" s="22"/>
      <c r="J7" s="22"/>
      <c r="K7" s="22">
        <v>94500</v>
      </c>
      <c r="L7" s="22">
        <v>94500</v>
      </c>
      <c r="M7" s="2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5">
        <v>212</v>
      </c>
      <c r="B8" s="23" t="s">
        <v>85</v>
      </c>
      <c r="C8" s="23" t="s">
        <v>59</v>
      </c>
      <c r="D8" s="24"/>
      <c r="E8" s="21" t="s">
        <v>86</v>
      </c>
      <c r="F8" s="22">
        <v>94500</v>
      </c>
      <c r="G8" s="22"/>
      <c r="H8" s="22"/>
      <c r="I8" s="22"/>
      <c r="J8" s="22"/>
      <c r="K8" s="22">
        <v>94500</v>
      </c>
      <c r="L8" s="22">
        <v>94500</v>
      </c>
      <c r="M8" s="2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ys</cp:lastModifiedBy>
  <cp:lastPrinted>2017-05-21T08:36:07Z</cp:lastPrinted>
  <dcterms:created xsi:type="dcterms:W3CDTF">2016-12-14T09:11:44Z</dcterms:created>
  <dcterms:modified xsi:type="dcterms:W3CDTF">2017-06-08T03:57:00Z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197988</vt:r8>
  </property>
  <property fmtid="{D5CDD505-2E9C-101B-9397-08002B2CF9AE}" pid="4" name="KSOProductBuildV">
    <vt:lpwstr>2052-10.1.0.6490</vt:lpwstr>
  </property>
</Properties>
</file>