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表1" sheetId="1" r:id="rId1"/>
    <sheet name="表2" sheetId="2" r:id="rId2"/>
    <sheet name="表3" sheetId="3" r:id="rId3"/>
    <sheet name="表4" sheetId="4" r:id="rId4"/>
  </sheets>
  <definedNames>
    <definedName name="_xlfn.IFERROR" hidden="1">#NAME?</definedName>
    <definedName name="_xlnm.Print_Area" localSheetId="0">'表1'!$A$1:$G$27</definedName>
    <definedName name="_xlnm.Print_Area" localSheetId="1">'表2'!$A$1:$F$39</definedName>
    <definedName name="_xlnm.Print_Titles" localSheetId="1">'表2'!$1:$5</definedName>
    <definedName name="_xlnm.Print_Area" localSheetId="2">'表3'!$A$1:$F$15</definedName>
    <definedName name="_xlnm.Print_Titles" localSheetId="3">'表4'!$1:$4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<sst xmlns="http://schemas.openxmlformats.org/spreadsheetml/2006/main" count="473" uniqueCount="426">
  <si>
    <t>表一</t>
  </si>
  <si>
    <t>石龙区2020年财政收入执行情况表</t>
  </si>
  <si>
    <t>单位：万元</t>
  </si>
  <si>
    <t>项          目</t>
  </si>
  <si>
    <t>2019年完成数</t>
  </si>
  <si>
    <t>2020年年初预算数</t>
  </si>
  <si>
    <t>2020年1-11月完成数</t>
  </si>
  <si>
    <t>2020年预计完成</t>
  </si>
  <si>
    <t>2017年预计完成数</t>
  </si>
  <si>
    <t>2017年预计完成</t>
  </si>
  <si>
    <t>完成数</t>
  </si>
  <si>
    <t>为预算数%</t>
  </si>
  <si>
    <t>比上年同期±％</t>
  </si>
  <si>
    <t>地方财政收入合计</t>
  </si>
  <si>
    <t>一般公共预算收入</t>
  </si>
  <si>
    <t>税收收入</t>
  </si>
  <si>
    <t>税务部门征收</t>
  </si>
  <si>
    <t>非税收入</t>
  </si>
  <si>
    <t xml:space="preserve">    教育费附加收入</t>
  </si>
  <si>
    <t xml:space="preserve">    地方教育费附加收入</t>
  </si>
  <si>
    <t xml:space="preserve">    残疾人就业保障金</t>
  </si>
  <si>
    <t xml:space="preserve">    其他专项收入</t>
  </si>
  <si>
    <t>财政部门征收</t>
  </si>
  <si>
    <t xml:space="preserve">    专项收入</t>
  </si>
  <si>
    <t xml:space="preserve">    行政性收费收入</t>
  </si>
  <si>
    <t xml:space="preserve">    罚没收入</t>
  </si>
  <si>
    <t xml:space="preserve">    国有资本经营收入</t>
  </si>
  <si>
    <t xml:space="preserve">    国有资源有偿使用收入</t>
  </si>
  <si>
    <t xml:space="preserve">    捐赠收入</t>
  </si>
  <si>
    <t xml:space="preserve">    政府住房基金收入</t>
  </si>
  <si>
    <t xml:space="preserve">    其他收入</t>
  </si>
  <si>
    <t>政 府 性 基 金 收 入</t>
  </si>
  <si>
    <t>表二</t>
  </si>
  <si>
    <t>石龙区2020年一般公共预算收支调整表</t>
  </si>
  <si>
    <t>收    入</t>
  </si>
  <si>
    <t>支    出</t>
  </si>
  <si>
    <t>年初预算</t>
  </si>
  <si>
    <t>调整预算</t>
  </si>
  <si>
    <t>一般公共服务支出</t>
  </si>
  <si>
    <t>增值税</t>
  </si>
  <si>
    <t>外交支出</t>
  </si>
  <si>
    <t>企业所得税</t>
  </si>
  <si>
    <t>国防支出</t>
  </si>
  <si>
    <t>个人所得税</t>
  </si>
  <si>
    <t>公共安全支出</t>
  </si>
  <si>
    <t>资源税</t>
  </si>
  <si>
    <t>教育支出</t>
  </si>
  <si>
    <t>城市维护建设税</t>
  </si>
  <si>
    <t>科学技术支出</t>
  </si>
  <si>
    <t>房产税</t>
  </si>
  <si>
    <t>文化旅游体育与传媒支出</t>
  </si>
  <si>
    <t>印花税</t>
  </si>
  <si>
    <t>社会保障和就业支出</t>
  </si>
  <si>
    <t>城镇土地使用税</t>
  </si>
  <si>
    <t>卫生健康支出</t>
  </si>
  <si>
    <t>土地增值税</t>
  </si>
  <si>
    <t>节能环保支出</t>
  </si>
  <si>
    <t>车船税</t>
  </si>
  <si>
    <t>城乡社区支出</t>
  </si>
  <si>
    <t>耕地占用税</t>
  </si>
  <si>
    <t>农林水支出</t>
  </si>
  <si>
    <t>契税</t>
  </si>
  <si>
    <t>交通运输支出</t>
  </si>
  <si>
    <t>环境保护费</t>
  </si>
  <si>
    <t>资源勘探工业信息等支出　</t>
  </si>
  <si>
    <t>商业服务业等支出</t>
  </si>
  <si>
    <t>专项收入</t>
  </si>
  <si>
    <t>金融支出</t>
  </si>
  <si>
    <t>行政事业性收费收入</t>
  </si>
  <si>
    <t>援助其他地区支出</t>
  </si>
  <si>
    <t>罚没收入</t>
  </si>
  <si>
    <t>自然资源海洋气象等支出</t>
  </si>
  <si>
    <t>国有资本经营收入</t>
  </si>
  <si>
    <t>住房保障支出</t>
  </si>
  <si>
    <t>国有资源(资产)有偿使用</t>
  </si>
  <si>
    <t>灾害防治及应急管理支出</t>
  </si>
  <si>
    <t>捐赠收入</t>
  </si>
  <si>
    <t>粮油物资储备支出</t>
  </si>
  <si>
    <t>政府住房基金收入</t>
  </si>
  <si>
    <t>预备费</t>
  </si>
  <si>
    <t>其他收入</t>
  </si>
  <si>
    <t>其他支出</t>
  </si>
  <si>
    <t>债务付息支出</t>
  </si>
  <si>
    <t>一般公共预算收入合计</t>
  </si>
  <si>
    <t>一般公共预算支出合计</t>
  </si>
  <si>
    <t>上级补助收入</t>
  </si>
  <si>
    <t>上解支出</t>
  </si>
  <si>
    <t>返还性收入</t>
  </si>
  <si>
    <t>地方政府一般债券还本支出</t>
  </si>
  <si>
    <t>一般转移支付收入</t>
  </si>
  <si>
    <t>安排预算稳定调节基金</t>
  </si>
  <si>
    <t>专项转移支付收入</t>
  </si>
  <si>
    <t>上年结余</t>
  </si>
  <si>
    <t>调入资金</t>
  </si>
  <si>
    <t>地方政府一般债券转贷收入</t>
  </si>
  <si>
    <t>动用预算稳定调节基金</t>
  </si>
  <si>
    <t>一般公共预算收入总计</t>
  </si>
  <si>
    <t>一般公共预算支出总计</t>
  </si>
  <si>
    <t>表三</t>
  </si>
  <si>
    <t>石龙区2020年政府性基金预算收支调整表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</si>
  <si>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</si>
  <si>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城市基础设施配套费收入</t>
  </si>
  <si>
    <t>社会保障与就业支出</t>
  </si>
  <si>
    <t>国有土地收益基金收入</t>
  </si>
  <si>
    <t>农业土地开发资金收入</t>
  </si>
  <si>
    <t>国有土地使用权出让收入</t>
  </si>
  <si>
    <t>其他政府性基金收入</t>
  </si>
  <si>
    <t>抗疫特别国债安排的支出</t>
  </si>
  <si>
    <t>政府性基金收入合计</t>
  </si>
  <si>
    <t>政府性基金支出合计</t>
  </si>
  <si>
    <t>地方政府专项债券转贷收入</t>
  </si>
  <si>
    <t>地方政府一般债务还本支出</t>
  </si>
  <si>
    <t>政府性基金预算收入总计</t>
  </si>
  <si>
    <t>政府性基金预算支出总计</t>
  </si>
  <si>
    <t>表四</t>
  </si>
  <si>
    <t>石龙区年新增转移支付明细表</t>
  </si>
  <si>
    <t>文号</t>
  </si>
  <si>
    <t>项  目</t>
  </si>
  <si>
    <t>金额</t>
  </si>
  <si>
    <t>专项转移支付（一般公共预算）</t>
  </si>
  <si>
    <t>584号</t>
  </si>
  <si>
    <t>第七次全国人口普查农村普查员报酬市级资金</t>
  </si>
  <si>
    <t>440号</t>
  </si>
  <si>
    <t>度市级解决特殊疑难信访问题专项资金</t>
  </si>
  <si>
    <t>522号</t>
  </si>
  <si>
    <t>全市平安建设奖励</t>
  </si>
  <si>
    <t>314号</t>
  </si>
  <si>
    <t>全市易肇事肇祸严重精神障碍患者监护人以奖代补资金</t>
  </si>
  <si>
    <t>285号</t>
  </si>
  <si>
    <t>省级法律援助补助资金</t>
  </si>
  <si>
    <t>461号</t>
  </si>
  <si>
    <t xml:space="preserve"> 第一批省级教育事业专项资金</t>
  </si>
  <si>
    <t>581号</t>
  </si>
  <si>
    <t>民办教育发展专项资金</t>
  </si>
  <si>
    <t>543号</t>
  </si>
  <si>
    <t>第二批支持学前教育发展补助资金</t>
  </si>
  <si>
    <t>359号</t>
  </si>
  <si>
    <t>原民办教师养老补贴市级补助资金指标</t>
  </si>
  <si>
    <t>380号</t>
  </si>
  <si>
    <t>第二批城乡义务教育经费保障机制改革资金</t>
  </si>
  <si>
    <t>156号</t>
  </si>
  <si>
    <t xml:space="preserve"> 第二批普通高中助学金</t>
  </si>
  <si>
    <t>544号</t>
  </si>
  <si>
    <t>第二批普通高中免学费和住宿费补助资金</t>
  </si>
  <si>
    <t>552号</t>
  </si>
  <si>
    <t>第二批建档立卡家庭经济困难学生资助省级补助资金</t>
  </si>
  <si>
    <t>427号</t>
  </si>
  <si>
    <t>省级民办教育发展专项资金</t>
  </si>
  <si>
    <t>583号</t>
  </si>
  <si>
    <t>第三批城乡义务教育经费保障机制资金</t>
  </si>
  <si>
    <t>279号</t>
  </si>
  <si>
    <t>拨付省先进制造业发展专项资金</t>
  </si>
  <si>
    <t>326号</t>
  </si>
  <si>
    <t>2019年企业研发财政补助市级资金</t>
  </si>
  <si>
    <t>568号</t>
  </si>
  <si>
    <t>2019年度科技创新券兑现补助资金</t>
  </si>
  <si>
    <t>431号</t>
  </si>
  <si>
    <t>第三批科技基础条件专项资金经费</t>
  </si>
  <si>
    <t>395号</t>
  </si>
  <si>
    <t>（第一批）扶贫科技特派员工作补贴经费</t>
  </si>
  <si>
    <t>267号</t>
  </si>
  <si>
    <t>省级科普与学会服务能力提升专项经费</t>
  </si>
  <si>
    <t>443号</t>
  </si>
  <si>
    <t xml:space="preserve"> 市级重大科技专项资金</t>
  </si>
  <si>
    <t>394号</t>
  </si>
  <si>
    <t>贫困村创业致富带头人培训经费</t>
  </si>
  <si>
    <t>468号</t>
  </si>
  <si>
    <t>省级公共文化服务体系建设（市县补助）专项资金</t>
  </si>
  <si>
    <t>393号</t>
  </si>
  <si>
    <t>美术馆、公共图书馆、文化宫免费开放市级专项资金</t>
  </si>
  <si>
    <t>466号</t>
  </si>
  <si>
    <t>2020公共文化服务体系建设（市级舞台艺术送基层）专项资金</t>
  </si>
  <si>
    <t>571号</t>
  </si>
  <si>
    <t>平顶山市公共文化服务农村公益电影放映市级补助资金</t>
  </si>
  <si>
    <t>569号</t>
  </si>
  <si>
    <t>市级文物单位管理及文物保护员补助经费</t>
  </si>
  <si>
    <t>484号</t>
  </si>
  <si>
    <t>公共体育普及工程（第一批）中央基建投资（拨款）</t>
  </si>
  <si>
    <t>282号</t>
  </si>
  <si>
    <t>省级残疾人儿童康复救助补助资金</t>
  </si>
  <si>
    <t>281号</t>
  </si>
  <si>
    <t>省级残疾人就业培训托养补助资金</t>
  </si>
  <si>
    <t>299号</t>
  </si>
  <si>
    <t>残疾人家庭无障碍改造市级补助资金</t>
  </si>
  <si>
    <t>560号</t>
  </si>
  <si>
    <t xml:space="preserve"> 困难群众救助市级补助资金</t>
  </si>
  <si>
    <t>423号</t>
  </si>
  <si>
    <t>河南省贫困妇女“两癌”救助专项资金</t>
  </si>
  <si>
    <t>570号</t>
  </si>
  <si>
    <t>受艾滋病影响人员生活定量补助市级资金</t>
  </si>
  <si>
    <t>497号</t>
  </si>
  <si>
    <t>退役军人管理自主就业退役士兵一次性经济补助市级资金</t>
  </si>
  <si>
    <t>521号</t>
  </si>
  <si>
    <t>优抚对象补助经费市级补助资金</t>
  </si>
  <si>
    <t>499号</t>
  </si>
  <si>
    <t>贫困人口家庭签约服务市级补助资金</t>
  </si>
  <si>
    <t>500号</t>
  </si>
  <si>
    <t>老年村医生活市级补助资金</t>
  </si>
  <si>
    <t>504号</t>
  </si>
  <si>
    <t>村室基本药物补助市级补助资金</t>
  </si>
  <si>
    <t>344号</t>
  </si>
  <si>
    <t>省级卫生健康补助资金</t>
  </si>
  <si>
    <t>245号</t>
  </si>
  <si>
    <t>基本公共卫生服务市级补助资金</t>
  </si>
  <si>
    <t>13号</t>
  </si>
  <si>
    <t>提前重大传染病防控经费</t>
  </si>
  <si>
    <t>511号</t>
  </si>
  <si>
    <t>重大传染病防控经费</t>
  </si>
  <si>
    <t>56号</t>
  </si>
  <si>
    <t>预拨新型冠状病毒感染肺炎疫情防控有关补助资金</t>
  </si>
  <si>
    <t>261号</t>
  </si>
  <si>
    <t>预拨新冠肺炎疫情防控补助资金（第二批）</t>
  </si>
  <si>
    <t>334号</t>
  </si>
  <si>
    <t>免费两癌筛查、预防出生缺陷免费筛查及产前诊断市级资金</t>
  </si>
  <si>
    <t>498号</t>
  </si>
  <si>
    <t>艾滋病人免费医疗救治市级补助资金</t>
  </si>
  <si>
    <t>507号</t>
  </si>
  <si>
    <t>计划生育服务补助市级补助资金</t>
  </si>
  <si>
    <t>495号</t>
  </si>
  <si>
    <t>计划生育部分失独人员特别辅助市级提标补助资金</t>
  </si>
  <si>
    <t>494号</t>
  </si>
  <si>
    <t>农村部分计划生育家庭奖励市级补助资金</t>
  </si>
  <si>
    <t>554号</t>
  </si>
  <si>
    <t>失独家庭一次性经济救助市级扶助资金</t>
  </si>
  <si>
    <t>555号</t>
  </si>
  <si>
    <t>独生子女困难家庭市级扶助资金</t>
  </si>
  <si>
    <t>508号</t>
  </si>
  <si>
    <t>城镇独生子女父母奖励市级扶助资金</t>
  </si>
  <si>
    <t>450号</t>
  </si>
  <si>
    <t>城乡居民基本医疗保险市级补助资金</t>
  </si>
  <si>
    <t>131号</t>
  </si>
  <si>
    <t>2019年秋冬季秸秆禁烧及综合利用资金</t>
  </si>
  <si>
    <t>345号</t>
  </si>
  <si>
    <t>中央农村环境整治资金</t>
  </si>
  <si>
    <t>271号</t>
  </si>
  <si>
    <t>拨付工业企业结构调整专项奖补资金用于稳定就业</t>
  </si>
  <si>
    <t>479号</t>
  </si>
  <si>
    <t>生态文明建设专项（第二批）中央基建投资（拨款）</t>
  </si>
  <si>
    <t>373号</t>
  </si>
  <si>
    <t>农田建设项目省级补助资金</t>
  </si>
  <si>
    <t>578号</t>
  </si>
  <si>
    <t>省级林业专项资金</t>
  </si>
  <si>
    <t>339号</t>
  </si>
  <si>
    <t>市派驻村第一书记驻村专项经费</t>
  </si>
  <si>
    <t>519号</t>
  </si>
  <si>
    <t>室脱贫攻坚问题整改工作先进乡（街道、镇）和先进行政村（社区）市级奖励资金</t>
  </si>
  <si>
    <t>358号</t>
  </si>
  <si>
    <t>第三批市级财政专项扶贫资金</t>
  </si>
  <si>
    <t>476号</t>
  </si>
  <si>
    <t>第四批市级财政专项扶贫资金</t>
  </si>
  <si>
    <t>284号</t>
  </si>
  <si>
    <t>农村综合改革市级补助资金</t>
  </si>
  <si>
    <t>311号</t>
  </si>
  <si>
    <t>拨付2019年农业保险省级财政保费补贴和以奖代补资金</t>
  </si>
  <si>
    <t>429号</t>
  </si>
  <si>
    <t>贫困人口医疗补充救助保险及人身意外保险市级补助资金</t>
  </si>
  <si>
    <t>430号</t>
  </si>
  <si>
    <t>第一批养殖业保险市级保费补贴资金</t>
  </si>
  <si>
    <t>614号</t>
  </si>
  <si>
    <t>220年第二批养殖业保险市级保费补贴资金</t>
  </si>
  <si>
    <t>12月份指标</t>
  </si>
  <si>
    <t>255号</t>
  </si>
  <si>
    <t>市派驻村第一书记专项扶贫资金</t>
  </si>
  <si>
    <t>262号</t>
  </si>
  <si>
    <t>第二批市级财政专项扶贫资金</t>
  </si>
  <si>
    <t>598号</t>
  </si>
  <si>
    <t>农田建设项目第二批省级资金</t>
  </si>
  <si>
    <t>444号</t>
  </si>
  <si>
    <t>扣回部分县（区）、市扶贫办贫困人口医疗补充救助保险及人身意外保险</t>
  </si>
  <si>
    <t>290号</t>
  </si>
  <si>
    <t>干线公路、内河航运等项目省补支出</t>
  </si>
  <si>
    <t>596号</t>
  </si>
  <si>
    <t>拨付市级先进制造业发展专项资金</t>
  </si>
  <si>
    <t>451号</t>
  </si>
  <si>
    <t>资源型地区转型发展专项第三批中央基建投资（拨款）</t>
  </si>
  <si>
    <t>452号</t>
  </si>
  <si>
    <t>资源型地区转型发展专项第二批中央基建投资（拨款）</t>
  </si>
  <si>
    <t>520号</t>
  </si>
  <si>
    <t>省国有企业退休人员社会化管理补助（预拨）</t>
  </si>
  <si>
    <t>专项转移支付（政府性基金基金）</t>
  </si>
  <si>
    <t>412号</t>
  </si>
  <si>
    <t>返还市县福利彩票公益金</t>
  </si>
  <si>
    <t>361号</t>
  </si>
  <si>
    <t>省级福利彩票公益金项目</t>
  </si>
  <si>
    <t>317号</t>
  </si>
  <si>
    <t>彩票公益金支持养老服务体系建设发展资金</t>
  </si>
  <si>
    <t>318号</t>
  </si>
  <si>
    <t>调整彩票公益金支持养老服务体系建设资金</t>
  </si>
  <si>
    <t>502号</t>
  </si>
  <si>
    <t>中央集中彩票公益金支持社会福利事业专项资金</t>
  </si>
  <si>
    <t>506号</t>
  </si>
  <si>
    <t>调整养老服务体系建设资金</t>
  </si>
  <si>
    <t>565号</t>
  </si>
  <si>
    <t>调整省级福利彩票公益金</t>
  </si>
  <si>
    <t>294号</t>
  </si>
  <si>
    <t>彩票公益金支持青少年体育训练和足球场地建设资金</t>
  </si>
  <si>
    <t>576号</t>
  </si>
  <si>
    <t>彩票公益金支持体育事业发展资金安排</t>
  </si>
  <si>
    <t>270号</t>
  </si>
  <si>
    <t>中央和省级专项彩票公益金支持学校少年宫项目资金</t>
  </si>
  <si>
    <t>280号</t>
  </si>
  <si>
    <t>彩票公益金支持残疾人儿童康复救助资金</t>
  </si>
  <si>
    <t>139号</t>
  </si>
  <si>
    <t>残疾人事业发展补助资金</t>
  </si>
  <si>
    <t>246号</t>
  </si>
  <si>
    <t>免费两癌筛查、预防出生缺陷免费筛查及产前诊断省级资金</t>
  </si>
  <si>
    <t>一般转移支付</t>
  </si>
  <si>
    <t>64号</t>
  </si>
  <si>
    <t>度中央、省级解决特殊疑难信访问题补助资金</t>
  </si>
  <si>
    <t>205号</t>
  </si>
  <si>
    <t>安可替代工程补助资金</t>
  </si>
  <si>
    <t>153号</t>
  </si>
  <si>
    <t>中央公安司法行政机关纪检监察转移支付资金</t>
  </si>
  <si>
    <t>77号</t>
  </si>
  <si>
    <t>中央政法纪检监察转移支付资金</t>
  </si>
  <si>
    <t>204号</t>
  </si>
  <si>
    <t>政法纪检监察转移支付资金</t>
  </si>
  <si>
    <t>155号</t>
  </si>
  <si>
    <t>78号</t>
  </si>
  <si>
    <t>157号</t>
  </si>
  <si>
    <t>中央法律援助补助资金</t>
  </si>
  <si>
    <t>154号</t>
  </si>
  <si>
    <t>国家司法救助资金</t>
  </si>
  <si>
    <t>192号</t>
  </si>
  <si>
    <t>第二批义务教育阶段乡村教师生活补助省级资金</t>
  </si>
  <si>
    <t>195号</t>
  </si>
  <si>
    <t>第二批义务教育阶段薄弱环节改善与能力提升补助资金</t>
  </si>
  <si>
    <t>112号</t>
  </si>
  <si>
    <t>城乡义务教育特殊转移支付机制资金</t>
  </si>
  <si>
    <t>105号</t>
  </si>
  <si>
    <t>中央补助地方公共文化服务体系建设专项资金（一般项目补助、绩效奖励项目补助）</t>
  </si>
  <si>
    <t>117号</t>
  </si>
  <si>
    <t>中央财政调整基本养老金水平补助经费</t>
  </si>
  <si>
    <t>110号</t>
  </si>
  <si>
    <t>就业补助资金</t>
  </si>
  <si>
    <t>87号</t>
  </si>
  <si>
    <t>义务兵优待金省级补助金（第二批）</t>
  </si>
  <si>
    <t>16号</t>
  </si>
  <si>
    <t>提前义务兵优待金和自主就业退役士兵一次性经济补助金</t>
  </si>
  <si>
    <t>171号</t>
  </si>
  <si>
    <t>优抚对象补助经费（第一批）</t>
  </si>
  <si>
    <t>174号</t>
  </si>
  <si>
    <t>优抚对象补助经费（第二批）</t>
  </si>
  <si>
    <t>86号</t>
  </si>
  <si>
    <t>提前退役安置补助经费</t>
  </si>
  <si>
    <t>7号</t>
  </si>
  <si>
    <t>80岁以上老人高龄津贴补助资金</t>
  </si>
  <si>
    <t>8号</t>
  </si>
  <si>
    <t>残疾人“两项补贴”省级资金</t>
  </si>
  <si>
    <t>111号</t>
  </si>
  <si>
    <t>困难群众救助补助资金（第三批）</t>
  </si>
  <si>
    <t>82号</t>
  </si>
  <si>
    <t>省级困难群众救助补助资金（第二批）</t>
  </si>
  <si>
    <t>122号</t>
  </si>
  <si>
    <t>困难群众救助补助资金（第四批）</t>
  </si>
  <si>
    <t>150号</t>
  </si>
  <si>
    <t>中央财政城乡居民基本养老保险补助经费</t>
  </si>
  <si>
    <t>114号</t>
  </si>
  <si>
    <t>71号</t>
  </si>
  <si>
    <t>受艾滋病影响人员生活定量补助资金</t>
  </si>
  <si>
    <t>170号</t>
  </si>
  <si>
    <t>基本药物制度补助资金</t>
  </si>
  <si>
    <t>14号</t>
  </si>
  <si>
    <t>提前基本公卫服务补助资金</t>
  </si>
  <si>
    <t>57号</t>
  </si>
  <si>
    <t>基本公共卫生服务项目补助资金（第二批）</t>
  </si>
  <si>
    <t>123号</t>
  </si>
  <si>
    <t>新冠肺炎疫情防控补助中央结算资金</t>
  </si>
  <si>
    <t>15号</t>
  </si>
  <si>
    <t>艾滋病合并重大疾病补助资金</t>
  </si>
  <si>
    <t>169号</t>
  </si>
  <si>
    <t>医疗服务与保障能力提升（卫生健康人才培养、医疗卫生机构能力建设）补助资金</t>
  </si>
  <si>
    <t>140号</t>
  </si>
  <si>
    <t>第二批省级卫生健康补助资金</t>
  </si>
  <si>
    <t>147号</t>
  </si>
  <si>
    <t>计划生育转移支付资金</t>
  </si>
  <si>
    <t>115号</t>
  </si>
  <si>
    <t>中央财政城乡居民基本医疗保险补助资金（第二批）</t>
  </si>
  <si>
    <t>116号</t>
  </si>
  <si>
    <t>医疗救助补助资金</t>
  </si>
  <si>
    <t>164号</t>
  </si>
  <si>
    <t>优抚对象医疗保障经费</t>
  </si>
  <si>
    <t>132号</t>
  </si>
  <si>
    <t>公共卫生体系建设和长大疫情防控救治体系建设补助资金</t>
  </si>
  <si>
    <t>152号</t>
  </si>
  <si>
    <t>中央财政医疗救助补助资金</t>
  </si>
  <si>
    <t>95号</t>
  </si>
  <si>
    <t>推进“双替代”供暖以奖代补资金</t>
  </si>
  <si>
    <t>10号</t>
  </si>
  <si>
    <t>提前中央财政动物防疫等补助指标</t>
  </si>
  <si>
    <t>72号</t>
  </si>
  <si>
    <t>中央财政农业生产和水利救灾资金</t>
  </si>
  <si>
    <t>9号</t>
  </si>
  <si>
    <t>中央财政农业发展资金（耕地地力保护补贴农机购置补贴）</t>
  </si>
  <si>
    <t>94号</t>
  </si>
  <si>
    <t>第二批耕地地力保护补贴资金</t>
  </si>
  <si>
    <t>62号</t>
  </si>
  <si>
    <t>中央财政农村建设补助资金</t>
  </si>
  <si>
    <t>438号</t>
  </si>
  <si>
    <t>中央和省级水利发展资金</t>
  </si>
  <si>
    <t>109号</t>
  </si>
  <si>
    <t>正常离任村干部生活补贴省级补助资金</t>
  </si>
  <si>
    <t>119号</t>
  </si>
  <si>
    <t>村级组织运转经费省级补助资金</t>
  </si>
  <si>
    <t>177号</t>
  </si>
  <si>
    <t>城市公交油补资金支出</t>
  </si>
  <si>
    <t>149号</t>
  </si>
  <si>
    <t>农村客运和出租车等行业油补资金（2019年度）</t>
  </si>
  <si>
    <t>221号</t>
  </si>
  <si>
    <t>淘汰国三及以下排放标准柴油货车车购税补助资金（第九批）支出</t>
  </si>
  <si>
    <t>79号</t>
  </si>
  <si>
    <t>第一批省级外贸发展专项资金</t>
  </si>
  <si>
    <t>464号</t>
  </si>
  <si>
    <t>农村危房改造中央和省级补助资金支出</t>
  </si>
  <si>
    <t>418号</t>
  </si>
  <si>
    <t>支持应急物资保障体系建设补助资金</t>
  </si>
  <si>
    <t>118号</t>
  </si>
  <si>
    <t>均衡性转移支付</t>
  </si>
  <si>
    <t>60号</t>
  </si>
  <si>
    <t>财力性转移支付</t>
  </si>
  <si>
    <t>45号</t>
  </si>
  <si>
    <t>第二批抗疫特别国债支出</t>
  </si>
  <si>
    <t>47号</t>
  </si>
  <si>
    <t>省级预留抗疫特别国债支出</t>
  </si>
  <si>
    <t>121号</t>
  </si>
  <si>
    <t>特殊转移支付有关资金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</si>
</sst>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号&quot;"/>
    <numFmt numFmtId="177" formatCode="0.00_ "/>
    <numFmt numFmtId="178" formatCode="0_ "/>
    <numFmt numFmtId="179" formatCode="#,##0_ "/>
    <numFmt numFmtId="180" formatCode="#,##0_);[Red]\(#,##0\)"/>
    <numFmt numFmtId="181" formatCode="#,##0_ ;[Red]\-#,##0\ "/>
    <numFmt numFmtId="182" formatCode="0.0_ "/>
    <numFmt numFmtId="183" formatCode="0.0"/>
  </numFmts>
  <fonts count="46">
    <font>
      <sz val="12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b/>
      <sz val="18"/>
      <name val="微软简标宋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sz val="9"/>
      <name val="仿宋"/>
      <family val="3"/>
    </font>
    <font>
      <sz val="10"/>
      <name val="宋体"/>
      <family val="0"/>
    </font>
    <font>
      <sz val="9"/>
      <color indexed="12"/>
      <name val="宋体"/>
      <family val="0"/>
    </font>
    <font>
      <sz val="9"/>
      <color indexed="48"/>
      <name val="宋体"/>
      <family val="0"/>
    </font>
    <font>
      <sz val="11"/>
      <color indexed="12"/>
      <name val="宋体"/>
      <family val="0"/>
    </font>
    <font>
      <sz val="10"/>
      <color indexed="12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24"/>
      <name val="微软简标宋"/>
      <family val="0"/>
    </font>
    <font>
      <b/>
      <sz val="12"/>
      <name val="黑体"/>
      <family val="3"/>
    </font>
    <font>
      <sz val="10"/>
      <color indexed="1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2"/>
      <color indexed="10"/>
      <name val="黑体"/>
      <family val="3"/>
    </font>
    <font>
      <sz val="12"/>
      <color indexed="14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color rgb="FFFF0000"/>
      <name val="宋体"/>
      <family val="0"/>
    </font>
    <font>
      <sz val="12"/>
      <color rgb="FFFF0000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24" fillId="10" borderId="1" applyNumberFormat="0" applyAlignment="0" applyProtection="0"/>
    <xf numFmtId="0" fontId="38" fillId="11" borderId="7" applyNumberFormat="0" applyAlignment="0" applyProtection="0"/>
    <xf numFmtId="0" fontId="23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23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20" borderId="0" applyNumberFormat="0" applyBorder="0" applyAlignment="0" applyProtection="0"/>
    <xf numFmtId="0" fontId="23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66" applyFont="1" applyAlignment="1">
      <alignment horizontal="left"/>
      <protection/>
    </xf>
    <xf numFmtId="0" fontId="0" fillId="0" borderId="0" xfId="66" applyNumberFormat="1" applyFont="1" applyAlignment="1">
      <alignment horizontal="left" wrapText="1"/>
      <protection/>
    </xf>
    <xf numFmtId="0" fontId="2" fillId="0" borderId="0" xfId="66" applyFont="1" applyAlignment="1">
      <alignment/>
      <protection/>
    </xf>
    <xf numFmtId="0" fontId="0" fillId="0" borderId="0" xfId="66">
      <alignment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NumberFormat="1" applyFont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23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0" fontId="6" fillId="0" borderId="11" xfId="23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1" xfId="67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24" borderId="14" xfId="67" applyFont="1" applyFill="1" applyBorder="1" applyAlignment="1">
      <alignment horizontal="left" vertical="center" wrapText="1"/>
      <protection/>
    </xf>
    <xf numFmtId="0" fontId="2" fillId="24" borderId="14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vertical="center" wrapText="1"/>
    </xf>
    <xf numFmtId="0" fontId="7" fillId="0" borderId="11" xfId="67" applyFont="1" applyFill="1" applyBorder="1" applyAlignment="1">
      <alignment vertical="center" wrapText="1"/>
      <protection/>
    </xf>
    <xf numFmtId="0" fontId="2" fillId="24" borderId="14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2" fillId="0" borderId="11" xfId="23" applyFont="1" applyFill="1" applyBorder="1" applyAlignment="1">
      <alignment vertical="center"/>
      <protection/>
    </xf>
    <xf numFmtId="0" fontId="2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66" applyFill="1">
      <alignment/>
      <protection/>
    </xf>
    <xf numFmtId="0" fontId="2" fillId="0" borderId="10" xfId="68" applyFont="1" applyFill="1" applyBorder="1" applyAlignment="1">
      <alignment horizontal="left" vertical="center" wrapText="1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0" fontId="2" fillId="24" borderId="11" xfId="67" applyFont="1" applyFill="1" applyBorder="1" applyAlignment="1">
      <alignment horizontal="left" vertical="center" wrapText="1"/>
      <protection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11" xfId="23" applyFont="1" applyFill="1" applyBorder="1" applyAlignment="1">
      <alignment vertical="center"/>
      <protection/>
    </xf>
    <xf numFmtId="0" fontId="2" fillId="0" borderId="13" xfId="23" applyFont="1" applyFill="1" applyBorder="1" applyAlignment="1">
      <alignment vertical="center"/>
      <protection/>
    </xf>
    <xf numFmtId="0" fontId="2" fillId="0" borderId="15" xfId="23" applyFont="1" applyFill="1" applyBorder="1" applyAlignment="1">
      <alignment vertical="center"/>
      <protection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6" xfId="68" applyFont="1" applyFill="1" applyBorder="1" applyAlignment="1">
      <alignment horizontal="left" vertical="center" wrapText="1"/>
      <protection/>
    </xf>
    <xf numFmtId="176" fontId="2" fillId="0" borderId="10" xfId="23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2" fillId="0" borderId="13" xfId="23" applyFont="1" applyBorder="1" applyAlignment="1">
      <alignment vertical="center"/>
      <protection/>
    </xf>
    <xf numFmtId="0" fontId="2" fillId="0" borderId="11" xfId="23" applyFont="1" applyBorder="1" applyAlignment="1">
      <alignment vertical="center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4" borderId="11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right" vertical="center" wrapText="1"/>
    </xf>
    <xf numFmtId="0" fontId="9" fillId="24" borderId="11" xfId="67" applyFont="1" applyFill="1" applyBorder="1" applyAlignment="1">
      <alignment horizontal="left" vertical="center" wrapText="1"/>
      <protection/>
    </xf>
    <xf numFmtId="0" fontId="9" fillId="0" borderId="11" xfId="67" applyFont="1" applyFill="1" applyBorder="1" applyAlignment="1">
      <alignment horizontal="left" vertical="center" wrapText="1"/>
      <protection/>
    </xf>
    <xf numFmtId="0" fontId="9" fillId="0" borderId="11" xfId="0" applyNumberFormat="1" applyFont="1" applyFill="1" applyBorder="1" applyAlignment="1">
      <alignment horizontal="left" vertical="center" wrapText="1"/>
    </xf>
    <xf numFmtId="0" fontId="10" fillId="0" borderId="11" xfId="67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left" vertical="center" wrapText="1"/>
    </xf>
    <xf numFmtId="0" fontId="2" fillId="24" borderId="11" xfId="67" applyFont="1" applyFill="1" applyBorder="1" applyAlignment="1">
      <alignment vertical="center" wrapText="1"/>
      <protection/>
    </xf>
    <xf numFmtId="0" fontId="1" fillId="0" borderId="0" xfId="66" applyFont="1">
      <alignment/>
      <protection/>
    </xf>
    <xf numFmtId="0" fontId="11" fillId="0" borderId="11" xfId="0" applyNumberFormat="1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178" fontId="10" fillId="0" borderId="17" xfId="0" applyNumberFormat="1" applyFont="1" applyFill="1" applyBorder="1" applyAlignment="1">
      <alignment horizontal="left" vertical="center" wrapText="1"/>
    </xf>
    <xf numFmtId="0" fontId="12" fillId="24" borderId="11" xfId="67" applyFont="1" applyFill="1" applyBorder="1" applyAlignment="1">
      <alignment horizontal="left" vertical="center" wrapText="1"/>
      <protection/>
    </xf>
    <xf numFmtId="0" fontId="2" fillId="24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3" fillId="24" borderId="11" xfId="67" applyFont="1" applyFill="1" applyBorder="1" applyAlignment="1">
      <alignment horizontal="left" vertical="center" wrapText="1"/>
      <protection/>
    </xf>
    <xf numFmtId="0" fontId="13" fillId="0" borderId="11" xfId="67" applyFont="1" applyFill="1" applyBorder="1" applyAlignment="1">
      <alignment horizontal="left" vertical="center" wrapText="1"/>
      <protection/>
    </xf>
    <xf numFmtId="0" fontId="0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3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80" fontId="0" fillId="0" borderId="18" xfId="0" applyNumberFormat="1" applyBorder="1" applyAlignment="1">
      <alignment vertical="center"/>
    </xf>
    <xf numFmtId="3" fontId="0" fillId="0" borderId="19" xfId="0" applyNumberFormat="1" applyFont="1" applyFill="1" applyBorder="1" applyAlignment="1" applyProtection="1">
      <alignment vertical="center"/>
      <protection/>
    </xf>
    <xf numFmtId="179" fontId="0" fillId="0" borderId="19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80" fontId="0" fillId="25" borderId="10" xfId="0" applyNumberForma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1" fontId="16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vertical="center"/>
    </xf>
    <xf numFmtId="180" fontId="44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0" fontId="44" fillId="0" borderId="1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21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16" fillId="25" borderId="10" xfId="0" applyFont="1" applyFill="1" applyBorder="1" applyAlignment="1">
      <alignment vertical="center"/>
    </xf>
    <xf numFmtId="180" fontId="0" fillId="25" borderId="10" xfId="0" applyNumberFormat="1" applyFont="1" applyFill="1" applyBorder="1" applyAlignment="1">
      <alignment horizontal="right" vertical="center"/>
    </xf>
    <xf numFmtId="180" fontId="0" fillId="25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right" vertical="center"/>
    </xf>
    <xf numFmtId="180" fontId="0" fillId="0" borderId="21" xfId="0" applyNumberFormat="1" applyFont="1" applyBorder="1" applyAlignment="1">
      <alignment/>
    </xf>
    <xf numFmtId="182" fontId="18" fillId="0" borderId="21" xfId="0" applyNumberFormat="1" applyFont="1" applyBorder="1" applyAlignment="1">
      <alignment horizontal="right" vertical="center" wrapText="1"/>
    </xf>
    <xf numFmtId="183" fontId="18" fillId="0" borderId="21" xfId="0" applyNumberFormat="1" applyFont="1" applyBorder="1" applyAlignment="1">
      <alignment horizontal="right" vertical="center" wrapText="1"/>
    </xf>
    <xf numFmtId="1" fontId="21" fillId="0" borderId="10" xfId="0" applyNumberFormat="1" applyFont="1" applyBorder="1" applyAlignment="1">
      <alignment horizontal="center" vertical="center"/>
    </xf>
    <xf numFmtId="180" fontId="18" fillId="0" borderId="10" xfId="0" applyNumberFormat="1" applyFont="1" applyBorder="1" applyAlignment="1">
      <alignment vertical="center"/>
    </xf>
    <xf numFmtId="180" fontId="45" fillId="0" borderId="10" xfId="0" applyNumberFormat="1" applyFont="1" applyBorder="1" applyAlignment="1">
      <alignment vertical="center"/>
    </xf>
    <xf numFmtId="1" fontId="20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180" fontId="44" fillId="0" borderId="10" xfId="0" applyNumberFormat="1" applyFont="1" applyBorder="1" applyAlignment="1">
      <alignment/>
    </xf>
    <xf numFmtId="1" fontId="18" fillId="0" borderId="10" xfId="0" applyNumberFormat="1" applyFont="1" applyFill="1" applyBorder="1" applyAlignment="1">
      <alignment horizontal="left" vertical="center"/>
    </xf>
    <xf numFmtId="180" fontId="0" fillId="26" borderId="10" xfId="0" applyNumberFormat="1" applyFont="1" applyFill="1" applyBorder="1" applyAlignment="1">
      <alignment/>
    </xf>
    <xf numFmtId="1" fontId="0" fillId="0" borderId="24" xfId="0" applyNumberForma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182" fontId="18" fillId="0" borderId="10" xfId="0" applyNumberFormat="1" applyFont="1" applyBorder="1" applyAlignment="1">
      <alignment horizontal="right" vertical="center" wrapText="1"/>
    </xf>
    <xf numFmtId="183" fontId="18" fillId="0" borderId="10" xfId="0" applyNumberFormat="1" applyFont="1" applyBorder="1" applyAlignment="1">
      <alignment horizontal="right" vertical="center" wrapText="1"/>
    </xf>
    <xf numFmtId="180" fontId="21" fillId="0" borderId="10" xfId="0" applyNumberFormat="1" applyFont="1" applyBorder="1" applyAlignment="1">
      <alignment vertical="center"/>
    </xf>
    <xf numFmtId="182" fontId="21" fillId="0" borderId="10" xfId="0" applyNumberFormat="1" applyFont="1" applyBorder="1" applyAlignment="1">
      <alignment horizontal="right" vertical="center" wrapText="1"/>
    </xf>
    <xf numFmtId="183" fontId="21" fillId="0" borderId="10" xfId="0" applyNumberFormat="1" applyFont="1" applyBorder="1" applyAlignment="1">
      <alignment horizontal="right" vertical="center" wrapText="1"/>
    </xf>
    <xf numFmtId="180" fontId="20" fillId="0" borderId="10" xfId="0" applyNumberFormat="1" applyFont="1" applyBorder="1" applyAlignment="1">
      <alignment/>
    </xf>
    <xf numFmtId="182" fontId="22" fillId="0" borderId="10" xfId="0" applyNumberFormat="1" applyFont="1" applyBorder="1" applyAlignment="1">
      <alignment horizontal="right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180" fontId="22" fillId="0" borderId="10" xfId="0" applyNumberFormat="1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追加登记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总表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2011年省对市县结算(定)" xfId="64"/>
    <cellStyle name="60% - 强调文字颜色 6" xfId="65"/>
    <cellStyle name="常规_Sheet1" xfId="66"/>
    <cellStyle name="常规 2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D30" sqref="D30"/>
    </sheetView>
  </sheetViews>
  <sheetFormatPr defaultColWidth="9.00390625" defaultRowHeight="14.25"/>
  <cols>
    <col min="1" max="1" width="28.50390625" style="0" customWidth="1"/>
    <col min="2" max="2" width="16.375" style="0" customWidth="1"/>
    <col min="3" max="3" width="18.375" style="0" customWidth="1"/>
    <col min="4" max="4" width="16.125" style="0" customWidth="1"/>
    <col min="5" max="5" width="12.875" style="0" customWidth="1"/>
    <col min="6" max="6" width="13.375" style="0" customWidth="1"/>
    <col min="7" max="7" width="12.25390625" style="0" customWidth="1"/>
    <col min="10" max="10" width="12.875" style="0" customWidth="1"/>
    <col min="11" max="11" width="12.50390625" style="0" customWidth="1"/>
    <col min="12" max="12" width="13.25390625" style="0" customWidth="1"/>
  </cols>
  <sheetData>
    <row r="1" ht="18.75">
      <c r="A1" s="98" t="s">
        <v>0</v>
      </c>
    </row>
    <row r="2" spans="1:7" ht="25.5" customHeight="1">
      <c r="A2" s="127" t="s">
        <v>1</v>
      </c>
      <c r="B2" s="127"/>
      <c r="C2" s="127"/>
      <c r="D2" s="127"/>
      <c r="E2" s="127"/>
      <c r="F2" s="127"/>
      <c r="G2" s="127"/>
    </row>
    <row r="3" spans="1:12" ht="15.75" customHeight="1">
      <c r="A3" s="156" t="s">
        <v>2</v>
      </c>
      <c r="B3" s="156"/>
      <c r="C3" s="156"/>
      <c r="D3" s="156"/>
      <c r="E3" s="157"/>
      <c r="F3" s="157"/>
      <c r="G3" s="157"/>
      <c r="L3" t="s">
        <v>2</v>
      </c>
    </row>
    <row r="4" spans="1:12" ht="18" customHeight="1">
      <c r="A4" s="130" t="s">
        <v>3</v>
      </c>
      <c r="B4" s="130" t="s">
        <v>4</v>
      </c>
      <c r="C4" s="130" t="s">
        <v>5</v>
      </c>
      <c r="D4" s="158" t="s">
        <v>6</v>
      </c>
      <c r="E4" s="130" t="s">
        <v>7</v>
      </c>
      <c r="F4" s="130"/>
      <c r="G4" s="130"/>
      <c r="J4" s="130" t="s">
        <v>8</v>
      </c>
      <c r="K4" s="130" t="s">
        <v>9</v>
      </c>
      <c r="L4" s="130"/>
    </row>
    <row r="5" spans="1:12" ht="22.5" customHeight="1">
      <c r="A5" s="130"/>
      <c r="B5" s="130"/>
      <c r="C5" s="130"/>
      <c r="D5" s="158"/>
      <c r="E5" s="130" t="s">
        <v>10</v>
      </c>
      <c r="F5" s="130" t="s">
        <v>11</v>
      </c>
      <c r="G5" s="130" t="s">
        <v>12</v>
      </c>
      <c r="J5" s="130"/>
      <c r="K5" s="130" t="s">
        <v>11</v>
      </c>
      <c r="L5" s="130" t="s">
        <v>12</v>
      </c>
    </row>
    <row r="6" spans="1:12" ht="14.25">
      <c r="A6" s="159" t="s">
        <v>13</v>
      </c>
      <c r="B6" s="160">
        <f>SUM(B7,B25)</f>
        <v>58391</v>
      </c>
      <c r="C6" s="160">
        <f>SUM(C7,C25)</f>
        <v>63531</v>
      </c>
      <c r="D6" s="148">
        <f>SUM(D7,D25)</f>
        <v>59312</v>
      </c>
      <c r="E6" s="161">
        <f>SUM(E7,E25)</f>
        <v>65088</v>
      </c>
      <c r="F6" s="162">
        <f aca="true" t="shared" si="0" ref="F6:F14">E6/C6*100</f>
        <v>102.45077206403172</v>
      </c>
      <c r="G6" s="163">
        <f aca="true" t="shared" si="1" ref="G6:G14">E6/B6*100-100</f>
        <v>11.469233272250861</v>
      </c>
      <c r="J6" s="148">
        <f>SUM(J7,J25)</f>
        <v>24977</v>
      </c>
      <c r="K6" s="174">
        <f aca="true" t="shared" si="2" ref="K6:K14">J6/C6*100</f>
        <v>39.314665281516106</v>
      </c>
      <c r="L6" s="175">
        <f aca="true" t="shared" si="3" ref="L6:L14">J6/B6*100-100</f>
        <v>-57.22457227997466</v>
      </c>
    </row>
    <row r="7" spans="1:12" s="154" customFormat="1" ht="14.25">
      <c r="A7" s="164" t="s">
        <v>14</v>
      </c>
      <c r="B7" s="165">
        <f>SUM(B8,B10)</f>
        <v>44048</v>
      </c>
      <c r="C7" s="165">
        <f>SUM(C8,C10)</f>
        <v>47531</v>
      </c>
      <c r="D7" s="165">
        <f>SUM(D8,D10)</f>
        <v>41180</v>
      </c>
      <c r="E7" s="165">
        <f>SUM(E8,E10)</f>
        <v>45810</v>
      </c>
      <c r="F7" s="162">
        <f t="shared" si="0"/>
        <v>96.37920515032295</v>
      </c>
      <c r="G7" s="163">
        <f t="shared" si="1"/>
        <v>4.000181620050853</v>
      </c>
      <c r="J7" s="176">
        <v>22399</v>
      </c>
      <c r="K7" s="177">
        <f t="shared" si="2"/>
        <v>47.12503418821401</v>
      </c>
      <c r="L7" s="178">
        <f t="shared" si="3"/>
        <v>-49.14865601162368</v>
      </c>
    </row>
    <row r="8" spans="1:12" s="154" customFormat="1" ht="14.25">
      <c r="A8" s="164" t="s">
        <v>15</v>
      </c>
      <c r="B8" s="165">
        <f>SUM(B9:B9)</f>
        <v>31008</v>
      </c>
      <c r="C8" s="165">
        <f>SUM(C9:C9)</f>
        <v>38000</v>
      </c>
      <c r="D8" s="165">
        <f>SUM(D9:D9)</f>
        <v>28064</v>
      </c>
      <c r="E8" s="166">
        <v>29814</v>
      </c>
      <c r="F8" s="162">
        <f t="shared" si="0"/>
        <v>78.4578947368421</v>
      </c>
      <c r="G8" s="163">
        <f t="shared" si="1"/>
        <v>-3.850619195046434</v>
      </c>
      <c r="J8" s="176">
        <f>SUM(J9:J9)</f>
        <v>7338</v>
      </c>
      <c r="K8" s="177">
        <f t="shared" si="2"/>
        <v>19.310526315789474</v>
      </c>
      <c r="L8" s="178">
        <f t="shared" si="3"/>
        <v>-76.33513931888544</v>
      </c>
    </row>
    <row r="9" spans="1:12" ht="14.25">
      <c r="A9" s="136" t="s">
        <v>16</v>
      </c>
      <c r="B9" s="148">
        <v>31008</v>
      </c>
      <c r="C9" s="165">
        <v>38000</v>
      </c>
      <c r="D9" s="148">
        <v>28064</v>
      </c>
      <c r="E9" s="148">
        <v>29814</v>
      </c>
      <c r="F9" s="162">
        <f t="shared" si="0"/>
        <v>78.4578947368421</v>
      </c>
      <c r="G9" s="163">
        <f t="shared" si="1"/>
        <v>-3.850619195046434</v>
      </c>
      <c r="J9" s="148">
        <v>7338</v>
      </c>
      <c r="K9" s="174">
        <f t="shared" si="2"/>
        <v>19.310526315789474</v>
      </c>
      <c r="L9" s="175">
        <f t="shared" si="3"/>
        <v>-76.33513931888544</v>
      </c>
    </row>
    <row r="10" spans="1:12" s="154" customFormat="1" ht="14.25">
      <c r="A10" s="164" t="s">
        <v>17</v>
      </c>
      <c r="B10" s="165">
        <f>SUM(B11,B16)</f>
        <v>13040</v>
      </c>
      <c r="C10" s="165">
        <f>SUM(C11,C16)</f>
        <v>9531</v>
      </c>
      <c r="D10" s="165">
        <f>SUM(D11,D16)</f>
        <v>13116</v>
      </c>
      <c r="E10" s="165">
        <f>SUM(E11,E16)</f>
        <v>15996</v>
      </c>
      <c r="F10" s="162">
        <f t="shared" si="0"/>
        <v>167.8312873780296</v>
      </c>
      <c r="G10" s="163">
        <f t="shared" si="1"/>
        <v>22.668711656441715</v>
      </c>
      <c r="J10" s="176">
        <f>SUM(J11,J16)</f>
        <v>8092</v>
      </c>
      <c r="K10" s="177">
        <f t="shared" si="2"/>
        <v>84.901899066205</v>
      </c>
      <c r="L10" s="178">
        <f t="shared" si="3"/>
        <v>-37.944785276073624</v>
      </c>
    </row>
    <row r="11" spans="1:12" s="155" customFormat="1" ht="14.25">
      <c r="A11" s="167" t="s">
        <v>16</v>
      </c>
      <c r="B11" s="148">
        <f>SUM(B12:B14)</f>
        <v>1315</v>
      </c>
      <c r="C11" s="148">
        <f>SUM(C12:C14)</f>
        <v>1500</v>
      </c>
      <c r="D11" s="148">
        <f>SUM(D12:D15)</f>
        <v>1323</v>
      </c>
      <c r="E11" s="148">
        <f>SUM(E12:E15)</f>
        <v>1481</v>
      </c>
      <c r="F11" s="162">
        <f t="shared" si="0"/>
        <v>98.73333333333333</v>
      </c>
      <c r="G11" s="163">
        <f t="shared" si="1"/>
        <v>12.623574144486696</v>
      </c>
      <c r="J11" s="179">
        <f>SUM(J12:J14)</f>
        <v>472</v>
      </c>
      <c r="K11" s="180">
        <f t="shared" si="2"/>
        <v>31.466666666666665</v>
      </c>
      <c r="L11" s="181">
        <f t="shared" si="3"/>
        <v>-64.10646387832699</v>
      </c>
    </row>
    <row r="12" spans="1:12" ht="14.25">
      <c r="A12" s="136" t="s">
        <v>18</v>
      </c>
      <c r="B12" s="148">
        <v>965</v>
      </c>
      <c r="C12" s="165">
        <v>1100</v>
      </c>
      <c r="D12" s="148">
        <v>979</v>
      </c>
      <c r="E12" s="148">
        <v>1094</v>
      </c>
      <c r="F12" s="162">
        <f t="shared" si="0"/>
        <v>99.45454545454545</v>
      </c>
      <c r="G12" s="163">
        <f t="shared" si="1"/>
        <v>13.367875647668399</v>
      </c>
      <c r="J12" s="148">
        <v>351</v>
      </c>
      <c r="K12" s="174">
        <f t="shared" si="2"/>
        <v>31.90909090909091</v>
      </c>
      <c r="L12" s="175">
        <f t="shared" si="3"/>
        <v>-63.626943005181346</v>
      </c>
    </row>
    <row r="13" spans="1:12" ht="14.25">
      <c r="A13" s="168" t="s">
        <v>19</v>
      </c>
      <c r="B13" s="148">
        <v>322</v>
      </c>
      <c r="C13" s="165">
        <v>380</v>
      </c>
      <c r="D13" s="148">
        <v>326</v>
      </c>
      <c r="E13" s="148">
        <v>365</v>
      </c>
      <c r="F13" s="162">
        <f t="shared" si="0"/>
        <v>96.05263157894737</v>
      </c>
      <c r="G13" s="163">
        <f t="shared" si="1"/>
        <v>13.354037267080756</v>
      </c>
      <c r="J13" s="148">
        <v>121</v>
      </c>
      <c r="K13" s="174">
        <f t="shared" si="2"/>
        <v>31.842105263157894</v>
      </c>
      <c r="L13" s="175">
        <f t="shared" si="3"/>
        <v>-62.422360248447205</v>
      </c>
    </row>
    <row r="14" spans="1:12" ht="14.25">
      <c r="A14" s="168" t="s">
        <v>20</v>
      </c>
      <c r="B14" s="148">
        <v>28</v>
      </c>
      <c r="C14" s="165">
        <v>20</v>
      </c>
      <c r="D14" s="148">
        <v>9</v>
      </c>
      <c r="E14" s="148">
        <v>13</v>
      </c>
      <c r="F14" s="162">
        <f t="shared" si="0"/>
        <v>65</v>
      </c>
      <c r="G14" s="163">
        <f t="shared" si="1"/>
        <v>-53.57142857142857</v>
      </c>
      <c r="J14" s="148"/>
      <c r="K14" s="174">
        <f t="shared" si="2"/>
        <v>0</v>
      </c>
      <c r="L14" s="175">
        <f t="shared" si="3"/>
        <v>-100</v>
      </c>
    </row>
    <row r="15" spans="1:12" ht="14.25">
      <c r="A15" s="168" t="s">
        <v>21</v>
      </c>
      <c r="B15" s="148"/>
      <c r="C15" s="165"/>
      <c r="D15" s="148">
        <v>9</v>
      </c>
      <c r="E15" s="148">
        <v>9</v>
      </c>
      <c r="F15" s="162"/>
      <c r="G15" s="163"/>
      <c r="J15" s="148"/>
      <c r="K15" s="174"/>
      <c r="L15" s="175"/>
    </row>
    <row r="16" spans="1:12" s="155" customFormat="1" ht="14.25">
      <c r="A16" s="167" t="s">
        <v>22</v>
      </c>
      <c r="B16" s="165">
        <f>SUM(B17:B24)</f>
        <v>11725</v>
      </c>
      <c r="C16" s="165">
        <f>SUM(C17:C24)</f>
        <v>8031</v>
      </c>
      <c r="D16" s="165">
        <f>SUM(D17:D24)</f>
        <v>11793</v>
      </c>
      <c r="E16" s="165">
        <f>SUM(E17:E24)</f>
        <v>14515</v>
      </c>
      <c r="F16" s="162">
        <f aca="true" t="shared" si="4" ref="F16:F25">E16/C16*100</f>
        <v>180.7371435686714</v>
      </c>
      <c r="G16" s="163">
        <f aca="true" t="shared" si="5" ref="G16:G25">E16/B16*100-100</f>
        <v>23.795309168443495</v>
      </c>
      <c r="J16" s="182">
        <f>SUM(J17:J24)</f>
        <v>7620</v>
      </c>
      <c r="K16" s="180">
        <f aca="true" t="shared" si="6" ref="K16:K21">J16/C16*100</f>
        <v>94.88233096750093</v>
      </c>
      <c r="L16" s="181">
        <f aca="true" t="shared" si="7" ref="L16:L21">J16/B16*100-100</f>
        <v>-35.01066098081024</v>
      </c>
    </row>
    <row r="17" spans="1:12" ht="14.25">
      <c r="A17" s="168" t="s">
        <v>23</v>
      </c>
      <c r="B17" s="165"/>
      <c r="C17" s="165"/>
      <c r="D17" s="148"/>
      <c r="E17" s="148"/>
      <c r="F17" s="162"/>
      <c r="G17" s="163"/>
      <c r="J17" s="148"/>
      <c r="K17" s="174" t="e">
        <f t="shared" si="6"/>
        <v>#DIV/0!</v>
      </c>
      <c r="L17" s="175" t="e">
        <f t="shared" si="7"/>
        <v>#DIV/0!</v>
      </c>
    </row>
    <row r="18" spans="1:12" ht="14.25">
      <c r="A18" s="136" t="s">
        <v>24</v>
      </c>
      <c r="B18" s="148">
        <v>327</v>
      </c>
      <c r="C18" s="165">
        <v>300</v>
      </c>
      <c r="D18" s="148">
        <v>1555</v>
      </c>
      <c r="E18" s="148">
        <v>2154</v>
      </c>
      <c r="F18" s="162">
        <f t="shared" si="4"/>
        <v>718</v>
      </c>
      <c r="G18" s="163">
        <f t="shared" si="5"/>
        <v>558.7155963302753</v>
      </c>
      <c r="J18" s="148">
        <v>868</v>
      </c>
      <c r="K18" s="174">
        <f t="shared" si="6"/>
        <v>289.33333333333337</v>
      </c>
      <c r="L18" s="175">
        <f t="shared" si="7"/>
        <v>165.44342507645263</v>
      </c>
    </row>
    <row r="19" spans="1:12" ht="14.25">
      <c r="A19" s="136" t="s">
        <v>25</v>
      </c>
      <c r="B19" s="148">
        <v>1277</v>
      </c>
      <c r="C19" s="165">
        <v>1500</v>
      </c>
      <c r="D19" s="148">
        <v>1167</v>
      </c>
      <c r="E19" s="169">
        <v>1024</v>
      </c>
      <c r="F19" s="162">
        <f t="shared" si="4"/>
        <v>68.26666666666667</v>
      </c>
      <c r="G19" s="163">
        <f t="shared" si="5"/>
        <v>-19.812059514487075</v>
      </c>
      <c r="J19" s="148">
        <v>829</v>
      </c>
      <c r="K19" s="174">
        <f t="shared" si="6"/>
        <v>55.266666666666666</v>
      </c>
      <c r="L19" s="175">
        <f t="shared" si="7"/>
        <v>-35.0822239624119</v>
      </c>
    </row>
    <row r="20" spans="1:12" ht="14.25">
      <c r="A20" s="136" t="s">
        <v>26</v>
      </c>
      <c r="B20" s="148"/>
      <c r="C20" s="165"/>
      <c r="D20" s="148"/>
      <c r="E20" s="148"/>
      <c r="F20" s="162">
        <v>0</v>
      </c>
      <c r="G20" s="163">
        <v>0</v>
      </c>
      <c r="J20" s="148"/>
      <c r="K20" s="174" t="e">
        <f t="shared" si="6"/>
        <v>#DIV/0!</v>
      </c>
      <c r="L20" s="175" t="e">
        <f t="shared" si="7"/>
        <v>#DIV/0!</v>
      </c>
    </row>
    <row r="21" spans="1:12" ht="14.25">
      <c r="A21" s="136" t="s">
        <v>27</v>
      </c>
      <c r="B21" s="148">
        <v>10074</v>
      </c>
      <c r="C21" s="165">
        <v>6201</v>
      </c>
      <c r="D21" s="148">
        <v>9062</v>
      </c>
      <c r="E21" s="148">
        <v>11328</v>
      </c>
      <c r="F21" s="162">
        <f t="shared" si="4"/>
        <v>182.6802128688921</v>
      </c>
      <c r="G21" s="163">
        <f t="shared" si="5"/>
        <v>12.447885646217998</v>
      </c>
      <c r="J21" s="148">
        <v>5901</v>
      </c>
      <c r="K21" s="174">
        <f t="shared" si="6"/>
        <v>95.16207063376875</v>
      </c>
      <c r="L21" s="175">
        <f t="shared" si="7"/>
        <v>-41.42346634901727</v>
      </c>
    </row>
    <row r="22" spans="1:12" ht="14.25">
      <c r="A22" s="136" t="s">
        <v>28</v>
      </c>
      <c r="B22" s="148"/>
      <c r="C22" s="165"/>
      <c r="D22" s="148">
        <v>6</v>
      </c>
      <c r="E22" s="148">
        <v>6</v>
      </c>
      <c r="F22" s="162">
        <v>0</v>
      </c>
      <c r="G22" s="163"/>
      <c r="J22" s="148"/>
      <c r="K22" s="174"/>
      <c r="L22" s="175"/>
    </row>
    <row r="23" spans="1:12" ht="14.25">
      <c r="A23" s="168" t="s">
        <v>29</v>
      </c>
      <c r="B23" s="148"/>
      <c r="C23" s="165"/>
      <c r="D23" s="148"/>
      <c r="E23" s="148"/>
      <c r="F23" s="162">
        <v>0</v>
      </c>
      <c r="G23" s="163">
        <v>0</v>
      </c>
      <c r="J23" s="148"/>
      <c r="K23" s="174"/>
      <c r="L23" s="175"/>
    </row>
    <row r="24" spans="1:12" ht="14.25">
      <c r="A24" s="168" t="s">
        <v>30</v>
      </c>
      <c r="B24" s="148">
        <v>47</v>
      </c>
      <c r="C24" s="165">
        <v>30</v>
      </c>
      <c r="D24" s="148">
        <v>3</v>
      </c>
      <c r="E24" s="148">
        <v>3</v>
      </c>
      <c r="F24" s="162">
        <v>0</v>
      </c>
      <c r="G24" s="163">
        <f t="shared" si="5"/>
        <v>-93.61702127659575</v>
      </c>
      <c r="J24" s="148">
        <v>22</v>
      </c>
      <c r="K24" s="174">
        <f>J24/C24*100</f>
        <v>73.33333333333333</v>
      </c>
      <c r="L24" s="175">
        <f>J24/B24*100-100</f>
        <v>-53.191489361702125</v>
      </c>
    </row>
    <row r="25" spans="1:12" ht="14.25">
      <c r="A25" s="170" t="s">
        <v>31</v>
      </c>
      <c r="B25" s="148">
        <v>14343</v>
      </c>
      <c r="C25" s="165">
        <v>16000</v>
      </c>
      <c r="D25" s="148">
        <v>18132</v>
      </c>
      <c r="E25" s="171">
        <v>19278</v>
      </c>
      <c r="F25" s="162">
        <f t="shared" si="4"/>
        <v>120.4875</v>
      </c>
      <c r="G25" s="163">
        <f t="shared" si="5"/>
        <v>34.40702781844803</v>
      </c>
      <c r="J25" s="148">
        <v>2578</v>
      </c>
      <c r="K25" s="174">
        <f>J25/C25*100</f>
        <v>16.1125</v>
      </c>
      <c r="L25" s="175">
        <f>J25/B25*100-100</f>
        <v>-82.02607543749565</v>
      </c>
    </row>
    <row r="26" spans="1:7" ht="14.25">
      <c r="A26" s="172"/>
      <c r="B26" s="172"/>
      <c r="C26" s="172"/>
      <c r="D26" s="172"/>
      <c r="E26" s="172"/>
      <c r="F26" s="172"/>
      <c r="G26" s="172"/>
    </row>
    <row r="27" spans="1:7" ht="74.25" customHeight="1">
      <c r="A27" s="173"/>
      <c r="B27" s="173"/>
      <c r="C27" s="173"/>
      <c r="D27" s="173"/>
      <c r="E27" s="173"/>
      <c r="F27" s="173"/>
      <c r="G27" s="173"/>
    </row>
    <row r="32" ht="14.25">
      <c r="E32">
        <v>19278</v>
      </c>
    </row>
  </sheetData>
  <sheetProtection/>
  <mergeCells count="10">
    <mergeCell ref="A2:G2"/>
    <mergeCell ref="A3:G3"/>
    <mergeCell ref="E4:G4"/>
    <mergeCell ref="K4:L4"/>
    <mergeCell ref="A4:A5"/>
    <mergeCell ref="B4:B5"/>
    <mergeCell ref="C4:C5"/>
    <mergeCell ref="D4:D5"/>
    <mergeCell ref="J4:J5"/>
    <mergeCell ref="A26:G27"/>
  </mergeCells>
  <printOptions/>
  <pageMargins left="0.75" right="0.75" top="0.5194444444444445" bottom="0.63611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4">
      <selection activeCell="M25" sqref="M25"/>
    </sheetView>
  </sheetViews>
  <sheetFormatPr defaultColWidth="9.00390625" defaultRowHeight="14.25"/>
  <cols>
    <col min="1" max="1" width="40.875" style="0" customWidth="1"/>
    <col min="2" max="2" width="10.75390625" style="0" customWidth="1"/>
    <col min="3" max="3" width="9.625" style="0" bestFit="1" customWidth="1"/>
    <col min="4" max="4" width="29.125" style="0" bestFit="1" customWidth="1"/>
    <col min="5" max="5" width="11.125" style="0" customWidth="1"/>
    <col min="6" max="6" width="12.75390625" style="0" customWidth="1"/>
    <col min="7" max="9" width="9.00390625" style="0" customWidth="1"/>
    <col min="10" max="10" width="13.75390625" style="0" customWidth="1"/>
    <col min="11" max="14" width="9.00390625" style="0" customWidth="1"/>
  </cols>
  <sheetData>
    <row r="1" ht="15" customHeight="1">
      <c r="A1" s="98" t="s">
        <v>32</v>
      </c>
    </row>
    <row r="2" spans="1:6" ht="28.5" customHeight="1">
      <c r="A2" s="127" t="s">
        <v>33</v>
      </c>
      <c r="B2" s="127"/>
      <c r="C2" s="127"/>
      <c r="D2" s="127"/>
      <c r="E2" s="127"/>
      <c r="F2" s="127"/>
    </row>
    <row r="3" spans="1:6" ht="12.75" customHeight="1">
      <c r="A3" s="128" t="s">
        <v>2</v>
      </c>
      <c r="B3" s="129"/>
      <c r="C3" s="129"/>
      <c r="D3" s="129"/>
      <c r="E3" s="129"/>
      <c r="F3" s="129"/>
    </row>
    <row r="4" spans="1:6" s="126" customFormat="1" ht="18.75" customHeight="1">
      <c r="A4" s="121" t="s">
        <v>34</v>
      </c>
      <c r="B4" s="121"/>
      <c r="C4" s="121"/>
      <c r="D4" s="121" t="s">
        <v>35</v>
      </c>
      <c r="E4" s="121"/>
      <c r="F4" s="121"/>
    </row>
    <row r="5" spans="1:6" ht="24" customHeight="1">
      <c r="A5" s="130" t="s">
        <v>3</v>
      </c>
      <c r="B5" s="131" t="s">
        <v>36</v>
      </c>
      <c r="C5" s="131" t="s">
        <v>37</v>
      </c>
      <c r="D5" s="130" t="s">
        <v>3</v>
      </c>
      <c r="E5" s="131" t="s">
        <v>36</v>
      </c>
      <c r="F5" s="131" t="s">
        <v>37</v>
      </c>
    </row>
    <row r="6" spans="1:11" ht="14.25">
      <c r="A6" s="132" t="s">
        <v>15</v>
      </c>
      <c r="B6" s="122">
        <f>SUM(B7:B19)</f>
        <v>38000</v>
      </c>
      <c r="C6" s="122">
        <f>SUM(C7:C19)</f>
        <v>29814</v>
      </c>
      <c r="D6" s="133" t="s">
        <v>38</v>
      </c>
      <c r="E6" s="124">
        <v>13549</v>
      </c>
      <c r="F6" s="134">
        <v>16740</v>
      </c>
      <c r="G6">
        <v>4145</v>
      </c>
      <c r="H6" t="e">
        <f>#REF!-#REF!</f>
        <v>#REF!</v>
      </c>
      <c r="I6" t="e">
        <f>#REF!-E6</f>
        <v>#REF!</v>
      </c>
      <c r="J6" t="e">
        <f>SUM(#REF!,#REF!)</f>
        <v>#REF!</v>
      </c>
      <c r="K6">
        <v>41865</v>
      </c>
    </row>
    <row r="7" spans="1:10" ht="14.25">
      <c r="A7" s="135" t="s">
        <v>39</v>
      </c>
      <c r="B7" s="122">
        <v>24500</v>
      </c>
      <c r="C7" s="122">
        <v>16448</v>
      </c>
      <c r="D7" s="104" t="s">
        <v>40</v>
      </c>
      <c r="E7" s="104"/>
      <c r="F7" s="104"/>
      <c r="H7" t="e">
        <f>#REF!-#REF!</f>
        <v>#REF!</v>
      </c>
      <c r="I7" t="e">
        <f>#REF!-E7</f>
        <v>#REF!</v>
      </c>
      <c r="J7" t="e">
        <f>J6/K6-1</f>
        <v>#REF!</v>
      </c>
    </row>
    <row r="8" spans="1:9" ht="14.25">
      <c r="A8" s="135" t="s">
        <v>41</v>
      </c>
      <c r="B8" s="122">
        <v>3891</v>
      </c>
      <c r="C8" s="122">
        <v>858</v>
      </c>
      <c r="D8" s="104" t="s">
        <v>42</v>
      </c>
      <c r="E8" s="104"/>
      <c r="F8" s="124"/>
      <c r="G8">
        <v>2940</v>
      </c>
      <c r="H8" t="e">
        <f>#REF!-#REF!</f>
        <v>#REF!</v>
      </c>
      <c r="I8" t="e">
        <f>#REF!-E8</f>
        <v>#REF!</v>
      </c>
    </row>
    <row r="9" spans="1:9" ht="14.25">
      <c r="A9" s="135" t="s">
        <v>43</v>
      </c>
      <c r="B9" s="122">
        <v>450</v>
      </c>
      <c r="C9" s="122">
        <v>142</v>
      </c>
      <c r="D9" s="135" t="s">
        <v>44</v>
      </c>
      <c r="E9" s="124">
        <v>4479</v>
      </c>
      <c r="F9" s="124">
        <v>5046</v>
      </c>
      <c r="G9">
        <v>5338</v>
      </c>
      <c r="H9" t="e">
        <f>#REF!-#REF!</f>
        <v>#REF!</v>
      </c>
      <c r="I9" t="e">
        <f>#REF!-E9</f>
        <v>#REF!</v>
      </c>
    </row>
    <row r="10" spans="1:9" ht="14.25">
      <c r="A10" s="135" t="s">
        <v>45</v>
      </c>
      <c r="B10" s="122">
        <v>1500</v>
      </c>
      <c r="C10" s="122">
        <v>1429</v>
      </c>
      <c r="D10" s="135" t="s">
        <v>46</v>
      </c>
      <c r="E10" s="124">
        <v>7493</v>
      </c>
      <c r="F10" s="124">
        <v>10438</v>
      </c>
      <c r="G10">
        <v>112</v>
      </c>
      <c r="H10" t="e">
        <f>#REF!-#REF!</f>
        <v>#REF!</v>
      </c>
      <c r="I10" t="e">
        <f>#REF!-E10</f>
        <v>#REF!</v>
      </c>
    </row>
    <row r="11" spans="1:9" ht="14.25">
      <c r="A11" s="135" t="s">
        <v>47</v>
      </c>
      <c r="B11" s="122">
        <v>1700</v>
      </c>
      <c r="C11" s="122">
        <v>2572</v>
      </c>
      <c r="D11" s="135" t="s">
        <v>48</v>
      </c>
      <c r="E11" s="124">
        <v>703</v>
      </c>
      <c r="F11" s="124">
        <v>1584</v>
      </c>
      <c r="G11">
        <v>318</v>
      </c>
      <c r="H11" t="e">
        <f>#REF!-#REF!</f>
        <v>#REF!</v>
      </c>
      <c r="I11" t="e">
        <f>#REF!-E11</f>
        <v>#REF!</v>
      </c>
    </row>
    <row r="12" spans="1:9" ht="14.25">
      <c r="A12" s="135" t="s">
        <v>49</v>
      </c>
      <c r="B12" s="122">
        <v>386</v>
      </c>
      <c r="C12" s="122">
        <v>1045</v>
      </c>
      <c r="D12" s="135" t="s">
        <v>50</v>
      </c>
      <c r="E12" s="124">
        <v>404</v>
      </c>
      <c r="F12" s="124">
        <v>1614</v>
      </c>
      <c r="G12">
        <v>2661</v>
      </c>
      <c r="H12" t="e">
        <f>#REF!-#REF!</f>
        <v>#REF!</v>
      </c>
      <c r="I12" t="e">
        <f>#REF!-E12</f>
        <v>#REF!</v>
      </c>
    </row>
    <row r="13" spans="1:13" ht="14.25">
      <c r="A13" s="135" t="s">
        <v>51</v>
      </c>
      <c r="B13" s="122">
        <v>350</v>
      </c>
      <c r="C13" s="122">
        <v>426</v>
      </c>
      <c r="D13" s="135" t="s">
        <v>52</v>
      </c>
      <c r="E13" s="124">
        <v>6882</v>
      </c>
      <c r="F13" s="124">
        <v>6025</v>
      </c>
      <c r="G13">
        <v>1380</v>
      </c>
      <c r="H13" t="e">
        <f>#REF!-#REF!</f>
        <v>#REF!</v>
      </c>
      <c r="I13" t="e">
        <f>#REF!-E13</f>
        <v>#REF!</v>
      </c>
      <c r="J13" t="e">
        <f>SUM(#REF!,#REF!)</f>
        <v>#REF!</v>
      </c>
      <c r="K13">
        <f>SUM(C11:C16,C18)</f>
        <v>9944</v>
      </c>
      <c r="M13">
        <f>SUM(F6,F9,F10,F11,F13,F14,F15,F16)</f>
        <v>52957</v>
      </c>
    </row>
    <row r="14" spans="1:9" ht="14.25">
      <c r="A14" s="135" t="s">
        <v>53</v>
      </c>
      <c r="B14" s="122">
        <v>1800</v>
      </c>
      <c r="C14" s="122">
        <v>2599</v>
      </c>
      <c r="D14" s="135" t="s">
        <v>54</v>
      </c>
      <c r="E14" s="124">
        <v>4272</v>
      </c>
      <c r="F14" s="124">
        <v>4764</v>
      </c>
      <c r="G14">
        <v>536</v>
      </c>
      <c r="H14" t="e">
        <f>#REF!-#REF!</f>
        <v>#REF!</v>
      </c>
      <c r="I14" t="e">
        <f>#REF!-E14</f>
        <v>#REF!</v>
      </c>
    </row>
    <row r="15" spans="1:9" ht="14.25">
      <c r="A15" s="135" t="s">
        <v>55</v>
      </c>
      <c r="B15" s="122"/>
      <c r="C15" s="122">
        <v>13</v>
      </c>
      <c r="D15" s="135" t="s">
        <v>56</v>
      </c>
      <c r="E15" s="124">
        <v>1086</v>
      </c>
      <c r="F15" s="124">
        <v>2867</v>
      </c>
      <c r="G15">
        <v>4221</v>
      </c>
      <c r="H15" t="e">
        <f>#REF!-#REF!</f>
        <v>#REF!</v>
      </c>
      <c r="I15" t="e">
        <f>#REF!-E15</f>
        <v>#REF!</v>
      </c>
    </row>
    <row r="16" spans="1:9" ht="14.25">
      <c r="A16" s="135" t="s">
        <v>57</v>
      </c>
      <c r="B16" s="122">
        <v>1500</v>
      </c>
      <c r="C16" s="122">
        <v>2459</v>
      </c>
      <c r="D16" s="135" t="s">
        <v>58</v>
      </c>
      <c r="E16" s="124">
        <v>3203</v>
      </c>
      <c r="F16" s="124">
        <v>5493</v>
      </c>
      <c r="G16">
        <v>2383</v>
      </c>
      <c r="H16" t="e">
        <f>#REF!-#REF!</f>
        <v>#REF!</v>
      </c>
      <c r="I16" t="e">
        <f>#REF!-E16</f>
        <v>#REF!</v>
      </c>
    </row>
    <row r="17" spans="1:9" ht="14.25">
      <c r="A17" s="135" t="s">
        <v>59</v>
      </c>
      <c r="B17" s="122">
        <v>403</v>
      </c>
      <c r="C17" s="122">
        <v>795</v>
      </c>
      <c r="D17" s="135" t="s">
        <v>60</v>
      </c>
      <c r="E17" s="124">
        <v>4963</v>
      </c>
      <c r="F17" s="124">
        <v>6421</v>
      </c>
      <c r="G17">
        <v>764</v>
      </c>
      <c r="H17" t="e">
        <f>#REF!-#REF!</f>
        <v>#REF!</v>
      </c>
      <c r="I17" t="e">
        <f>#REF!-E17</f>
        <v>#REF!</v>
      </c>
    </row>
    <row r="18" spans="1:9" ht="14.25">
      <c r="A18" s="135" t="s">
        <v>61</v>
      </c>
      <c r="B18" s="122">
        <v>1200</v>
      </c>
      <c r="C18" s="122">
        <v>830</v>
      </c>
      <c r="D18" s="135" t="s">
        <v>62</v>
      </c>
      <c r="E18" s="124">
        <v>780</v>
      </c>
      <c r="F18" s="124">
        <v>1176</v>
      </c>
      <c r="G18">
        <v>1784</v>
      </c>
      <c r="H18" t="e">
        <f>#REF!-#REF!</f>
        <v>#REF!</v>
      </c>
      <c r="I18" t="e">
        <f>#REF!-E18</f>
        <v>#REF!</v>
      </c>
    </row>
    <row r="19" spans="1:13" ht="14.25">
      <c r="A19" s="135" t="s">
        <v>63</v>
      </c>
      <c r="B19" s="122">
        <v>320</v>
      </c>
      <c r="C19" s="122">
        <v>198</v>
      </c>
      <c r="D19" s="136" t="s">
        <v>64</v>
      </c>
      <c r="E19" s="124">
        <v>261</v>
      </c>
      <c r="F19" s="124">
        <v>358</v>
      </c>
      <c r="H19" t="e">
        <f>#REF!-#REF!</f>
        <v>#REF!</v>
      </c>
      <c r="I19" t="e">
        <f>#REF!-E19</f>
        <v>#REF!</v>
      </c>
      <c r="M19">
        <f>SUM(F9,F13,F29,)</f>
        <v>12145</v>
      </c>
    </row>
    <row r="20" spans="1:9" ht="14.25">
      <c r="A20" s="132" t="s">
        <v>17</v>
      </c>
      <c r="B20" s="122">
        <f>SUM(B21:B29)</f>
        <v>9531</v>
      </c>
      <c r="C20" s="122">
        <f>SUM(C21:C29)</f>
        <v>15996</v>
      </c>
      <c r="D20" s="135" t="s">
        <v>65</v>
      </c>
      <c r="E20" s="124"/>
      <c r="F20" s="124">
        <v>3</v>
      </c>
      <c r="I20" t="e">
        <f>#REF!-E20</f>
        <v>#REF!</v>
      </c>
    </row>
    <row r="21" spans="1:9" ht="14.25">
      <c r="A21" s="135" t="s">
        <v>66</v>
      </c>
      <c r="B21" s="122">
        <v>1500</v>
      </c>
      <c r="C21" s="122">
        <v>1481</v>
      </c>
      <c r="D21" s="135" t="s">
        <v>67</v>
      </c>
      <c r="E21" s="124"/>
      <c r="F21" s="124"/>
      <c r="H21" t="e">
        <f>#REF!-#REF!</f>
        <v>#REF!</v>
      </c>
      <c r="I21" t="e">
        <f>#REF!-E21</f>
        <v>#REF!</v>
      </c>
    </row>
    <row r="22" spans="1:9" ht="14.25">
      <c r="A22" s="135" t="s">
        <v>68</v>
      </c>
      <c r="B22" s="122">
        <v>300</v>
      </c>
      <c r="C22" s="122">
        <v>2154</v>
      </c>
      <c r="D22" s="135" t="s">
        <v>69</v>
      </c>
      <c r="E22" s="124"/>
      <c r="F22" s="124"/>
      <c r="H22" t="e">
        <f>#REF!-#REF!</f>
        <v>#REF!</v>
      </c>
      <c r="I22" t="e">
        <f>#REF!-E22</f>
        <v>#REF!</v>
      </c>
    </row>
    <row r="23" spans="1:9" ht="14.25">
      <c r="A23" s="135" t="s">
        <v>70</v>
      </c>
      <c r="B23" s="122">
        <v>1500</v>
      </c>
      <c r="C23" s="122">
        <v>1024</v>
      </c>
      <c r="D23" s="137" t="s">
        <v>71</v>
      </c>
      <c r="E23" s="124">
        <v>1017</v>
      </c>
      <c r="F23" s="124">
        <v>1138</v>
      </c>
      <c r="G23">
        <v>955</v>
      </c>
      <c r="H23" t="e">
        <f>#REF!-#REF!</f>
        <v>#REF!</v>
      </c>
      <c r="I23" t="e">
        <f>#REF!-E23</f>
        <v>#REF!</v>
      </c>
    </row>
    <row r="24" spans="1:9" ht="14.25">
      <c r="A24" s="135" t="s">
        <v>72</v>
      </c>
      <c r="B24" s="122"/>
      <c r="C24" s="122"/>
      <c r="D24" s="135" t="s">
        <v>73</v>
      </c>
      <c r="E24" s="124">
        <v>1814</v>
      </c>
      <c r="F24" s="124">
        <v>2944</v>
      </c>
      <c r="G24">
        <v>185</v>
      </c>
      <c r="H24" t="e">
        <f>#REF!-#REF!</f>
        <v>#REF!</v>
      </c>
      <c r="I24" t="e">
        <f>#REF!-E24</f>
        <v>#REF!</v>
      </c>
    </row>
    <row r="25" spans="1:9" ht="14.25">
      <c r="A25" s="138" t="s">
        <v>74</v>
      </c>
      <c r="B25" s="139">
        <v>6201</v>
      </c>
      <c r="C25" s="140">
        <v>11328</v>
      </c>
      <c r="D25" s="137" t="s">
        <v>75</v>
      </c>
      <c r="E25" s="124">
        <v>930</v>
      </c>
      <c r="F25" s="124">
        <v>939</v>
      </c>
      <c r="H25" t="e">
        <f>#REF!-#REF!</f>
        <v>#REF!</v>
      </c>
      <c r="I25" t="e">
        <f>#REF!-E25</f>
        <v>#REF!</v>
      </c>
    </row>
    <row r="26" spans="1:6" ht="14.25">
      <c r="A26" s="104" t="s">
        <v>76</v>
      </c>
      <c r="B26" s="141"/>
      <c r="C26" s="122">
        <v>6</v>
      </c>
      <c r="D26" s="137" t="s">
        <v>77</v>
      </c>
      <c r="E26" s="124"/>
      <c r="F26" s="124">
        <v>143</v>
      </c>
    </row>
    <row r="27" spans="1:9" ht="14.25">
      <c r="A27" s="142" t="s">
        <v>78</v>
      </c>
      <c r="B27" s="143"/>
      <c r="C27" s="122"/>
      <c r="D27" s="144" t="s">
        <v>79</v>
      </c>
      <c r="E27" s="124">
        <v>548</v>
      </c>
      <c r="F27" s="124"/>
      <c r="H27" t="e">
        <f>#REF!-#REF!</f>
        <v>#REF!</v>
      </c>
      <c r="I27" t="e">
        <f>#REF!-E27</f>
        <v>#REF!</v>
      </c>
    </row>
    <row r="28" spans="1:9" ht="14.25">
      <c r="A28" s="145" t="s">
        <v>80</v>
      </c>
      <c r="B28" s="146">
        <v>30</v>
      </c>
      <c r="C28" s="122">
        <v>3</v>
      </c>
      <c r="D28" s="135" t="s">
        <v>81</v>
      </c>
      <c r="E28" s="124">
        <v>849</v>
      </c>
      <c r="F28" s="124">
        <v>6009</v>
      </c>
      <c r="G28">
        <v>826</v>
      </c>
      <c r="H28" t="e">
        <f>#REF!-#REF!</f>
        <v>#REF!</v>
      </c>
      <c r="I28" t="e">
        <f>#REF!-E28</f>
        <v>#REF!</v>
      </c>
    </row>
    <row r="29" spans="1:9" ht="14.25">
      <c r="A29" s="145"/>
      <c r="B29" s="146"/>
      <c r="C29" s="122"/>
      <c r="D29" s="147" t="s">
        <v>82</v>
      </c>
      <c r="E29" s="124">
        <v>1478</v>
      </c>
      <c r="F29" s="124">
        <v>1074</v>
      </c>
      <c r="G29">
        <v>2123</v>
      </c>
      <c r="H29" t="e">
        <f>#REF!-#REF!</f>
        <v>#REF!</v>
      </c>
      <c r="I29" t="e">
        <f>#REF!-E29</f>
        <v>#REF!</v>
      </c>
    </row>
    <row r="30" spans="1:9" ht="14.25">
      <c r="A30" s="132" t="s">
        <v>83</v>
      </c>
      <c r="B30" s="122">
        <f>SUM(B20,B6)</f>
        <v>47531</v>
      </c>
      <c r="C30" s="140">
        <f>SUM(C20,C6)</f>
        <v>45810</v>
      </c>
      <c r="D30" s="132" t="s">
        <v>84</v>
      </c>
      <c r="E30" s="124">
        <f aca="true" t="shared" si="0" ref="E30:G30">SUM(E6:E29)</f>
        <v>54711</v>
      </c>
      <c r="F30" s="134">
        <f t="shared" si="0"/>
        <v>74776</v>
      </c>
      <c r="G30" s="148">
        <f t="shared" si="0"/>
        <v>30671</v>
      </c>
      <c r="I30" t="e">
        <f>#REF!-E30</f>
        <v>#REF!</v>
      </c>
    </row>
    <row r="31" spans="1:6" ht="14.25">
      <c r="A31" s="121" t="s">
        <v>85</v>
      </c>
      <c r="B31" s="122">
        <f>SUM(B32:B34)</f>
        <v>12460</v>
      </c>
      <c r="C31" s="122">
        <f>SUM(C32:C34)</f>
        <v>33139</v>
      </c>
      <c r="D31" s="123" t="s">
        <v>86</v>
      </c>
      <c r="E31" s="124">
        <v>7136</v>
      </c>
      <c r="F31" s="124">
        <v>6472</v>
      </c>
    </row>
    <row r="32" spans="1:6" ht="14.25">
      <c r="A32" s="104" t="s">
        <v>87</v>
      </c>
      <c r="B32" s="149">
        <v>-657</v>
      </c>
      <c r="C32" s="149">
        <v>-657</v>
      </c>
      <c r="D32" s="150" t="s">
        <v>88</v>
      </c>
      <c r="E32" s="124"/>
      <c r="F32" s="124">
        <v>2580</v>
      </c>
    </row>
    <row r="33" spans="1:6" ht="14.25">
      <c r="A33" s="104" t="s">
        <v>89</v>
      </c>
      <c r="B33" s="122">
        <v>11548</v>
      </c>
      <c r="C33" s="122">
        <v>24560</v>
      </c>
      <c r="D33" s="151" t="s">
        <v>90</v>
      </c>
      <c r="E33" s="152"/>
      <c r="F33" s="152">
        <v>1457</v>
      </c>
    </row>
    <row r="34" spans="1:6" ht="14.25">
      <c r="A34" s="104" t="s">
        <v>91</v>
      </c>
      <c r="B34" s="122">
        <v>1569</v>
      </c>
      <c r="C34" s="153">
        <v>9236</v>
      </c>
      <c r="D34" s="104"/>
      <c r="E34" s="104"/>
      <c r="F34" s="104"/>
    </row>
    <row r="35" spans="1:6" ht="14.25">
      <c r="A35" s="121" t="s">
        <v>92</v>
      </c>
      <c r="B35" s="122">
        <v>5</v>
      </c>
      <c r="C35" s="122">
        <v>5</v>
      </c>
      <c r="D35" s="104"/>
      <c r="E35" s="104"/>
      <c r="F35" s="104"/>
    </row>
    <row r="36" spans="1:6" ht="14.25">
      <c r="A36" s="121" t="s">
        <v>93</v>
      </c>
      <c r="B36" s="122"/>
      <c r="C36" s="122"/>
      <c r="D36" s="104"/>
      <c r="E36" s="104"/>
      <c r="F36" s="104"/>
    </row>
    <row r="37" spans="1:6" ht="14.25">
      <c r="A37" s="121" t="s">
        <v>94</v>
      </c>
      <c r="B37" s="122"/>
      <c r="C37" s="122">
        <v>4480</v>
      </c>
      <c r="D37" s="104"/>
      <c r="E37" s="104"/>
      <c r="F37" s="104"/>
    </row>
    <row r="38" spans="1:6" ht="14.25">
      <c r="A38" s="121" t="s">
        <v>95</v>
      </c>
      <c r="B38" s="122">
        <v>1851</v>
      </c>
      <c r="C38" s="122">
        <v>1851</v>
      </c>
      <c r="D38" s="104"/>
      <c r="E38" s="104"/>
      <c r="F38" s="104"/>
    </row>
    <row r="39" spans="1:6" ht="14.25">
      <c r="A39" s="121" t="s">
        <v>96</v>
      </c>
      <c r="B39" s="140">
        <f>SUM(B31,B35:B38,B30)</f>
        <v>61847</v>
      </c>
      <c r="C39" s="140">
        <f>SUM(C31,C35:C38,C30)</f>
        <v>85285</v>
      </c>
      <c r="D39" s="121" t="s">
        <v>97</v>
      </c>
      <c r="E39" s="106">
        <f>SUM(E30:E31)</f>
        <v>61847</v>
      </c>
      <c r="F39" s="106">
        <f>SUM(F30:F38)</f>
        <v>85285</v>
      </c>
    </row>
  </sheetData>
  <sheetProtection/>
  <mergeCells count="4">
    <mergeCell ref="A2:F2"/>
    <mergeCell ref="A3:F3"/>
    <mergeCell ref="A4:C4"/>
    <mergeCell ref="D4:F4"/>
  </mergeCells>
  <printOptions/>
  <pageMargins left="0.7513888888888889" right="0.7715277777777778" top="0.03888888888888889" bottom="0.12152777777777778" header="0.29097222222222224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10" sqref="B10"/>
    </sheetView>
  </sheetViews>
  <sheetFormatPr defaultColWidth="9.00390625" defaultRowHeight="14.25"/>
  <cols>
    <col min="1" max="1" width="29.125" style="0" bestFit="1" customWidth="1"/>
    <col min="2" max="2" width="14.75390625" style="0" customWidth="1"/>
    <col min="3" max="3" width="13.75390625" style="0" customWidth="1"/>
    <col min="4" max="4" width="29.125" style="0" bestFit="1" customWidth="1"/>
    <col min="5" max="5" width="16.25390625" style="0" customWidth="1"/>
    <col min="6" max="6" width="16.375" style="0" customWidth="1"/>
    <col min="7" max="12" width="9.00390625" style="0" customWidth="1"/>
    <col min="13" max="13" width="26.25390625" style="0" customWidth="1"/>
    <col min="14" max="14" width="3.25390625" style="0" customWidth="1"/>
    <col min="15" max="16" width="2.625" style="0" customWidth="1"/>
  </cols>
  <sheetData>
    <row r="1" ht="18.75" customHeight="1">
      <c r="A1" s="98" t="s">
        <v>98</v>
      </c>
    </row>
    <row r="2" spans="1:6" ht="27" customHeight="1">
      <c r="A2" s="99" t="s">
        <v>99</v>
      </c>
      <c r="B2" s="99"/>
      <c r="C2" s="99"/>
      <c r="D2" s="99"/>
      <c r="E2" s="99"/>
      <c r="F2" s="99"/>
    </row>
    <row r="3" spans="1:6" ht="27" customHeight="1">
      <c r="A3" s="100" t="s">
        <v>2</v>
      </c>
      <c r="B3" s="100"/>
      <c r="C3" s="100"/>
      <c r="D3" s="100"/>
      <c r="E3" s="100"/>
      <c r="F3" s="100"/>
    </row>
    <row r="4" spans="1:6" s="97" customFormat="1" ht="27" customHeight="1">
      <c r="A4" s="101" t="s">
        <v>100</v>
      </c>
      <c r="B4" s="101" t="s">
        <v>36</v>
      </c>
      <c r="C4" s="101" t="s">
        <v>37</v>
      </c>
      <c r="D4" s="101" t="s">
        <v>100</v>
      </c>
      <c r="E4" s="101" t="s">
        <v>36</v>
      </c>
      <c r="F4" s="101" t="s">
        <v>37</v>
      </c>
    </row>
    <row r="5" spans="1:13" ht="27" customHeight="1">
      <c r="A5" s="102" t="s">
        <v>101</v>
      </c>
      <c r="B5" s="103"/>
      <c r="C5" s="103">
        <v>6</v>
      </c>
      <c r="D5" s="104" t="s">
        <v>102</v>
      </c>
      <c r="E5" s="105">
        <v>89</v>
      </c>
      <c r="F5" s="106">
        <v>89</v>
      </c>
      <c r="I5" s="125"/>
      <c r="J5" s="125"/>
      <c r="K5" s="125"/>
      <c r="L5" s="125"/>
      <c r="M5" s="125"/>
    </row>
    <row r="6" spans="1:8" ht="27" customHeight="1">
      <c r="A6" s="107" t="s">
        <v>103</v>
      </c>
      <c r="B6" s="108">
        <v>320</v>
      </c>
      <c r="C6" s="103">
        <v>416</v>
      </c>
      <c r="D6" s="104" t="s">
        <v>58</v>
      </c>
      <c r="E6" s="109">
        <v>20568</v>
      </c>
      <c r="F6" s="106">
        <v>23845</v>
      </c>
      <c r="H6" s="110"/>
    </row>
    <row r="7" spans="1:12" ht="27" customHeight="1">
      <c r="A7" s="107" t="s">
        <v>104</v>
      </c>
      <c r="B7" s="109">
        <v>510</v>
      </c>
      <c r="C7" s="103">
        <v>262</v>
      </c>
      <c r="D7" s="104" t="s">
        <v>60</v>
      </c>
      <c r="E7" s="106"/>
      <c r="F7" s="106"/>
      <c r="H7" s="110">
        <v>83</v>
      </c>
      <c r="J7" s="110">
        <f aca="true" t="shared" si="0" ref="J7:J9">C7+H7+I7</f>
        <v>345</v>
      </c>
      <c r="K7" s="110"/>
      <c r="L7" s="110"/>
    </row>
    <row r="8" spans="1:10" ht="27" customHeight="1">
      <c r="A8" s="111" t="s">
        <v>105</v>
      </c>
      <c r="B8" s="108">
        <v>15170</v>
      </c>
      <c r="C8" s="112">
        <v>18590</v>
      </c>
      <c r="D8" s="113" t="s">
        <v>81</v>
      </c>
      <c r="E8" s="108">
        <v>19</v>
      </c>
      <c r="F8" s="114">
        <v>120</v>
      </c>
      <c r="H8" s="110">
        <v>139</v>
      </c>
      <c r="J8" s="110">
        <f t="shared" si="0"/>
        <v>18729</v>
      </c>
    </row>
    <row r="9" spans="1:10" ht="27" customHeight="1">
      <c r="A9" s="115" t="s">
        <v>106</v>
      </c>
      <c r="B9" s="108"/>
      <c r="C9" s="116">
        <v>4</v>
      </c>
      <c r="D9" s="113" t="s">
        <v>82</v>
      </c>
      <c r="E9" s="108">
        <v>433</v>
      </c>
      <c r="F9" s="114">
        <v>433</v>
      </c>
      <c r="H9" s="110">
        <v>3830</v>
      </c>
      <c r="I9">
        <v>50</v>
      </c>
      <c r="J9" s="110">
        <f t="shared" si="0"/>
        <v>3884</v>
      </c>
    </row>
    <row r="10" spans="1:10" ht="27" customHeight="1">
      <c r="A10" s="115"/>
      <c r="B10" s="108"/>
      <c r="C10" s="116"/>
      <c r="D10" s="117" t="s">
        <v>107</v>
      </c>
      <c r="E10" s="108"/>
      <c r="F10" s="118">
        <v>4000</v>
      </c>
      <c r="H10" s="110"/>
      <c r="J10" s="110"/>
    </row>
    <row r="11" spans="1:10" ht="27" customHeight="1">
      <c r="A11" s="119" t="s">
        <v>108</v>
      </c>
      <c r="B11" s="106">
        <f aca="true" t="shared" si="1" ref="B11:F11">SUM(B5:B10)</f>
        <v>16000</v>
      </c>
      <c r="C11" s="120">
        <f t="shared" si="1"/>
        <v>19278</v>
      </c>
      <c r="D11" s="119" t="s">
        <v>109</v>
      </c>
      <c r="E11" s="106">
        <f t="shared" si="1"/>
        <v>21109</v>
      </c>
      <c r="F11" s="106">
        <f t="shared" si="1"/>
        <v>28487</v>
      </c>
      <c r="H11" s="110">
        <f aca="true" t="shared" si="2" ref="H11:J11">SUM(H7:H9)</f>
        <v>4052</v>
      </c>
      <c r="I11" s="110">
        <f t="shared" si="2"/>
        <v>50</v>
      </c>
      <c r="J11" s="110">
        <f t="shared" si="2"/>
        <v>22958</v>
      </c>
    </row>
    <row r="12" spans="1:8" ht="27" customHeight="1">
      <c r="A12" s="121" t="s">
        <v>85</v>
      </c>
      <c r="B12" s="122">
        <v>107</v>
      </c>
      <c r="C12" s="122">
        <v>4207</v>
      </c>
      <c r="D12" s="123"/>
      <c r="E12" s="124"/>
      <c r="F12" s="124"/>
      <c r="H12" s="110"/>
    </row>
    <row r="13" spans="1:8" ht="27" customHeight="1">
      <c r="A13" s="121" t="s">
        <v>92</v>
      </c>
      <c r="B13" s="122">
        <v>2</v>
      </c>
      <c r="C13" s="122">
        <v>2</v>
      </c>
      <c r="D13" s="123"/>
      <c r="E13" s="124"/>
      <c r="F13" s="124"/>
      <c r="H13" s="110"/>
    </row>
    <row r="14" spans="1:8" ht="27" customHeight="1">
      <c r="A14" s="121" t="s">
        <v>110</v>
      </c>
      <c r="B14" s="122">
        <v>5000</v>
      </c>
      <c r="C14" s="122">
        <v>5000</v>
      </c>
      <c r="D14" s="123" t="s">
        <v>111</v>
      </c>
      <c r="E14" s="124"/>
      <c r="F14" s="124"/>
      <c r="H14" s="110"/>
    </row>
    <row r="15" spans="1:6" ht="27" customHeight="1">
      <c r="A15" s="121" t="s">
        <v>112</v>
      </c>
      <c r="B15" s="122">
        <f aca="true" t="shared" si="3" ref="B15:F15">SUM(B11:B14)</f>
        <v>21109</v>
      </c>
      <c r="C15" s="122">
        <f t="shared" si="3"/>
        <v>28487</v>
      </c>
      <c r="D15" s="121" t="s">
        <v>113</v>
      </c>
      <c r="E15" s="106">
        <f t="shared" si="3"/>
        <v>21109</v>
      </c>
      <c r="F15" s="106">
        <f t="shared" si="3"/>
        <v>28487</v>
      </c>
    </row>
  </sheetData>
  <sheetProtection/>
  <mergeCells count="3">
    <mergeCell ref="A2:F2"/>
    <mergeCell ref="A3:F3"/>
    <mergeCell ref="I5:M5"/>
  </mergeCells>
  <printOptions/>
  <pageMargins left="0.7868055555555555" right="0.8263888888888888" top="0.3145833333333333" bottom="0" header="0.3541666666666667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71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9.50390625" style="4" customWidth="1"/>
    <col min="2" max="2" width="56.625" style="5" customWidth="1"/>
    <col min="3" max="3" width="13.75390625" style="6" customWidth="1"/>
  </cols>
  <sheetData>
    <row r="1" spans="1:236" ht="18.75" customHeight="1">
      <c r="A1" s="7" t="s">
        <v>114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</row>
    <row r="2" spans="1:236" ht="31.5" customHeight="1">
      <c r="A2" s="11" t="s">
        <v>115</v>
      </c>
      <c r="B2" s="12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236" ht="18" customHeight="1">
      <c r="A3" s="13"/>
      <c r="B3" s="14"/>
      <c r="C3" s="13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</row>
    <row r="4" spans="1:236" ht="54.75" customHeight="1">
      <c r="A4" s="15" t="s">
        <v>116</v>
      </c>
      <c r="B4" s="16" t="s">
        <v>117</v>
      </c>
      <c r="C4" s="15" t="s">
        <v>118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</row>
    <row r="5" spans="1:236" ht="19.5" customHeight="1">
      <c r="A5" s="17"/>
      <c r="B5" s="18" t="s">
        <v>119</v>
      </c>
      <c r="C5" s="19">
        <f>SUM(C6:C86)</f>
        <v>6441.877199999999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</row>
    <row r="6" spans="1:236" ht="19.5" customHeight="1">
      <c r="A6" s="20" t="s">
        <v>120</v>
      </c>
      <c r="B6" s="21" t="s">
        <v>121</v>
      </c>
      <c r="C6" s="22">
        <v>5.74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</row>
    <row r="7" spans="1:236" ht="19.5" customHeight="1">
      <c r="A7" s="20" t="s">
        <v>122</v>
      </c>
      <c r="B7" s="21" t="s">
        <v>123</v>
      </c>
      <c r="C7" s="22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</row>
    <row r="8" spans="1:236" ht="19.5" customHeight="1">
      <c r="A8" s="23" t="s">
        <v>124</v>
      </c>
      <c r="B8" s="24" t="s">
        <v>125</v>
      </c>
      <c r="C8" s="25">
        <v>5.45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</row>
    <row r="9" spans="1:236" ht="19.5" customHeight="1">
      <c r="A9" s="20" t="s">
        <v>126</v>
      </c>
      <c r="B9" s="21" t="s">
        <v>127</v>
      </c>
      <c r="C9" s="22">
        <v>2.976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</row>
    <row r="10" spans="1:236" ht="19.5" customHeight="1">
      <c r="A10" s="20" t="s">
        <v>128</v>
      </c>
      <c r="B10" s="26" t="s">
        <v>129</v>
      </c>
      <c r="C10" s="27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</row>
    <row r="11" spans="1:236" ht="19.5" customHeight="1">
      <c r="A11" s="20" t="s">
        <v>130</v>
      </c>
      <c r="B11" s="28" t="s">
        <v>131</v>
      </c>
      <c r="C11" s="29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</row>
    <row r="12" spans="1:236" ht="19.5" customHeight="1">
      <c r="A12" s="20" t="s">
        <v>132</v>
      </c>
      <c r="B12" s="30" t="s">
        <v>133</v>
      </c>
      <c r="C12" s="29">
        <v>15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</row>
    <row r="13" spans="1:236" ht="19.5" customHeight="1">
      <c r="A13" s="31" t="s">
        <v>134</v>
      </c>
      <c r="B13" s="30" t="s">
        <v>135</v>
      </c>
      <c r="C13" s="29">
        <v>23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</row>
    <row r="14" spans="1:236" ht="19.5" customHeight="1">
      <c r="A14" s="20" t="s">
        <v>136</v>
      </c>
      <c r="B14" s="30" t="s">
        <v>137</v>
      </c>
      <c r="C14" s="22">
        <v>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</row>
    <row r="15" spans="1:236" ht="19.5" customHeight="1">
      <c r="A15" s="20" t="s">
        <v>138</v>
      </c>
      <c r="B15" s="30" t="s">
        <v>139</v>
      </c>
      <c r="C15" s="22">
        <v>20.5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</row>
    <row r="16" spans="1:236" ht="19.5" customHeight="1">
      <c r="A16" s="31" t="s">
        <v>140</v>
      </c>
      <c r="B16" s="30" t="s">
        <v>141</v>
      </c>
      <c r="C16" s="32">
        <v>2.6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</row>
    <row r="17" spans="1:236" ht="19.5" customHeight="1">
      <c r="A17" s="20" t="s">
        <v>132</v>
      </c>
      <c r="B17" s="30" t="s">
        <v>133</v>
      </c>
      <c r="C17" s="29">
        <v>10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</row>
    <row r="18" spans="1:236" ht="19.5" customHeight="1">
      <c r="A18" s="33" t="s">
        <v>142</v>
      </c>
      <c r="B18" s="34" t="s">
        <v>143</v>
      </c>
      <c r="C18" s="35">
        <v>1.4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</row>
    <row r="19" spans="1:236" ht="19.5" customHeight="1">
      <c r="A19" s="36" t="s">
        <v>144</v>
      </c>
      <c r="B19" s="37" t="s">
        <v>145</v>
      </c>
      <c r="C19" s="38">
        <v>0.5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</row>
    <row r="20" spans="1:236" ht="19.5" customHeight="1">
      <c r="A20" s="20" t="s">
        <v>146</v>
      </c>
      <c r="B20" s="30" t="s">
        <v>147</v>
      </c>
      <c r="C20" s="39">
        <v>20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</row>
    <row r="21" spans="1:236" ht="19.5" customHeight="1">
      <c r="A21" s="40" t="s">
        <v>148</v>
      </c>
      <c r="B21" s="21" t="s">
        <v>149</v>
      </c>
      <c r="C21" s="38">
        <v>-19.4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</row>
    <row r="22" spans="1:236" ht="19.5" customHeight="1">
      <c r="A22" s="20" t="s">
        <v>150</v>
      </c>
      <c r="B22" s="41" t="s">
        <v>151</v>
      </c>
      <c r="C22" s="42">
        <v>288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</row>
    <row r="23" spans="1:236" ht="19.5" customHeight="1">
      <c r="A23" s="20" t="s">
        <v>152</v>
      </c>
      <c r="B23" s="30" t="s">
        <v>153</v>
      </c>
      <c r="C23" s="42">
        <v>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</row>
    <row r="24" spans="1:236" ht="19.5" customHeight="1">
      <c r="A24" s="20" t="s">
        <v>154</v>
      </c>
      <c r="B24" s="30" t="s">
        <v>155</v>
      </c>
      <c r="C24" s="42">
        <v>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</row>
    <row r="25" spans="1:236" ht="19.5" customHeight="1">
      <c r="A25" s="20" t="s">
        <v>156</v>
      </c>
      <c r="B25" s="30" t="s">
        <v>157</v>
      </c>
      <c r="C25" s="32">
        <v>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</row>
    <row r="26" spans="1:236" ht="19.5" customHeight="1">
      <c r="A26" s="20" t="s">
        <v>158</v>
      </c>
      <c r="B26" s="30" t="s">
        <v>159</v>
      </c>
      <c r="C26" s="42">
        <v>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</row>
    <row r="27" spans="1:236" ht="19.5" customHeight="1">
      <c r="A27" s="20" t="s">
        <v>160</v>
      </c>
      <c r="B27" s="30" t="s">
        <v>161</v>
      </c>
      <c r="C27" s="42">
        <v>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</row>
    <row r="28" spans="1:236" ht="19.5" customHeight="1">
      <c r="A28" s="20" t="s">
        <v>162</v>
      </c>
      <c r="B28" s="30" t="s">
        <v>163</v>
      </c>
      <c r="C28" s="42">
        <v>25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</row>
    <row r="29" spans="1:236" ht="19.5" customHeight="1">
      <c r="A29" s="20" t="s">
        <v>164</v>
      </c>
      <c r="B29" s="30" t="s">
        <v>165</v>
      </c>
      <c r="C29" s="42">
        <v>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</row>
    <row r="30" spans="1:236" ht="19.5" customHeight="1">
      <c r="A30" s="20" t="s">
        <v>166</v>
      </c>
      <c r="B30" s="20" t="s">
        <v>167</v>
      </c>
      <c r="C30" s="22">
        <v>1.2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</row>
    <row r="31" spans="1:236" ht="19.5" customHeight="1">
      <c r="A31" s="20" t="s">
        <v>168</v>
      </c>
      <c r="B31" s="21" t="s">
        <v>169</v>
      </c>
      <c r="C31" s="22">
        <v>1.5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</row>
    <row r="32" spans="1:236" ht="19.5" customHeight="1">
      <c r="A32" s="43" t="s">
        <v>170</v>
      </c>
      <c r="B32" s="43" t="s">
        <v>171</v>
      </c>
      <c r="C32" s="44">
        <v>0.8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</row>
    <row r="33" spans="1:236" ht="19.5" customHeight="1">
      <c r="A33" s="43" t="s">
        <v>172</v>
      </c>
      <c r="B33" s="21" t="s">
        <v>173</v>
      </c>
      <c r="C33" s="45">
        <v>4.896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</row>
    <row r="34" spans="1:236" s="1" customFormat="1" ht="19.5" customHeight="1">
      <c r="A34" s="20" t="s">
        <v>174</v>
      </c>
      <c r="B34" s="20" t="s">
        <v>175</v>
      </c>
      <c r="C34" s="46">
        <v>1.4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</row>
    <row r="35" spans="1:236" s="1" customFormat="1" ht="19.5" customHeight="1">
      <c r="A35" s="20" t="s">
        <v>176</v>
      </c>
      <c r="B35" s="48" t="s">
        <v>177</v>
      </c>
      <c r="C35" s="46">
        <v>180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</row>
    <row r="36" spans="1:236" ht="19.5" customHeight="1">
      <c r="A36" s="20" t="s">
        <v>178</v>
      </c>
      <c r="B36" s="21" t="s">
        <v>179</v>
      </c>
      <c r="C36" s="22">
        <v>2.4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</row>
    <row r="37" spans="1:236" ht="19.5" customHeight="1">
      <c r="A37" s="20" t="s">
        <v>180</v>
      </c>
      <c r="B37" s="21" t="s">
        <v>181</v>
      </c>
      <c r="C37" s="22">
        <v>0.85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</row>
    <row r="38" spans="1:236" ht="19.5" customHeight="1">
      <c r="A38" s="20" t="s">
        <v>182</v>
      </c>
      <c r="B38" s="49" t="s">
        <v>183</v>
      </c>
      <c r="C38" s="22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</row>
    <row r="39" spans="1:236" ht="19.5" customHeight="1">
      <c r="A39" s="20" t="s">
        <v>184</v>
      </c>
      <c r="B39" s="21" t="s">
        <v>185</v>
      </c>
      <c r="C39" s="22">
        <v>0.89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</row>
    <row r="40" spans="1:236" ht="19.5" customHeight="1">
      <c r="A40" s="20" t="s">
        <v>186</v>
      </c>
      <c r="B40" s="21" t="s">
        <v>187</v>
      </c>
      <c r="C40" s="22">
        <v>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</row>
    <row r="41" spans="1:236" ht="19.5" customHeight="1">
      <c r="A41" s="43" t="s">
        <v>188</v>
      </c>
      <c r="B41" s="21" t="s">
        <v>189</v>
      </c>
      <c r="C41" s="22">
        <v>0.5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</row>
    <row r="42" spans="1:236" ht="19.5" customHeight="1">
      <c r="A42" s="20" t="s">
        <v>190</v>
      </c>
      <c r="B42" s="49" t="s">
        <v>191</v>
      </c>
      <c r="C42" s="32">
        <v>-4.62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</row>
    <row r="43" spans="1:236" ht="19.5" customHeight="1">
      <c r="A43" s="20" t="s">
        <v>192</v>
      </c>
      <c r="B43" s="20" t="s">
        <v>193</v>
      </c>
      <c r="C43" s="22">
        <v>-1.02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</row>
    <row r="44" spans="1:236" ht="19.5" customHeight="1">
      <c r="A44" s="20" t="s">
        <v>194</v>
      </c>
      <c r="B44" s="21" t="s">
        <v>195</v>
      </c>
      <c r="C44" s="42">
        <v>0.27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</row>
    <row r="45" spans="1:236" ht="19.5" customHeight="1">
      <c r="A45" s="20" t="s">
        <v>196</v>
      </c>
      <c r="B45" s="21" t="s">
        <v>197</v>
      </c>
      <c r="C45" s="42">
        <v>0.216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</row>
    <row r="46" spans="1:236" ht="19.5" customHeight="1">
      <c r="A46" s="20" t="s">
        <v>198</v>
      </c>
      <c r="B46" s="21" t="s">
        <v>199</v>
      </c>
      <c r="C46" s="42">
        <v>1.26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</row>
    <row r="47" spans="1:236" ht="19.5" customHeight="1">
      <c r="A47" s="20" t="s">
        <v>200</v>
      </c>
      <c r="B47" s="21" t="s">
        <v>201</v>
      </c>
      <c r="C47" s="42">
        <v>0.88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</row>
    <row r="48" spans="1:236" ht="19.5" customHeight="1">
      <c r="A48" s="20" t="s">
        <v>202</v>
      </c>
      <c r="B48" s="21" t="s">
        <v>203</v>
      </c>
      <c r="C48" s="29">
        <v>28.51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</row>
    <row r="49" spans="1:236" ht="19.5" customHeight="1">
      <c r="A49" s="31" t="s">
        <v>204</v>
      </c>
      <c r="B49" s="21" t="s">
        <v>205</v>
      </c>
      <c r="C49" s="42">
        <v>17.81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</row>
    <row r="50" spans="1:236" ht="19.5" customHeight="1">
      <c r="A50" s="20" t="s">
        <v>206</v>
      </c>
      <c r="B50" s="21" t="s">
        <v>207</v>
      </c>
      <c r="C50" s="42">
        <v>4.57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</row>
    <row r="51" spans="1:236" ht="19.5" customHeight="1">
      <c r="A51" s="50" t="s">
        <v>208</v>
      </c>
      <c r="B51" s="51" t="s">
        <v>209</v>
      </c>
      <c r="C51" s="52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</row>
    <row r="52" spans="1:236" ht="19.5" customHeight="1">
      <c r="A52" s="20" t="s">
        <v>210</v>
      </c>
      <c r="B52" s="21" t="s">
        <v>211</v>
      </c>
      <c r="C52" s="42">
        <v>3.88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</row>
    <row r="53" spans="1:236" ht="33" customHeight="1">
      <c r="A53" s="20" t="s">
        <v>212</v>
      </c>
      <c r="B53" s="21" t="s">
        <v>213</v>
      </c>
      <c r="C53" s="42">
        <v>6.67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</row>
    <row r="54" spans="1:236" ht="19.5" customHeight="1">
      <c r="A54" s="20" t="s">
        <v>214</v>
      </c>
      <c r="B54" s="21" t="s">
        <v>215</v>
      </c>
      <c r="C54" s="42">
        <v>1.37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</row>
    <row r="55" spans="1:236" ht="19.5" customHeight="1">
      <c r="A55" s="20" t="s">
        <v>216</v>
      </c>
      <c r="B55" s="21" t="s">
        <v>217</v>
      </c>
      <c r="C55" s="42">
        <v>1.85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</row>
    <row r="56" spans="1:236" ht="19.5" customHeight="1">
      <c r="A56" s="20" t="s">
        <v>218</v>
      </c>
      <c r="B56" s="21" t="s">
        <v>219</v>
      </c>
      <c r="C56" s="42">
        <v>1.61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</row>
    <row r="57" spans="1:236" ht="19.5" customHeight="1">
      <c r="A57" s="20" t="s">
        <v>200</v>
      </c>
      <c r="B57" s="21" t="s">
        <v>201</v>
      </c>
      <c r="C57" s="22">
        <v>0.77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</row>
    <row r="58" spans="1:236" ht="19.5" customHeight="1">
      <c r="A58" s="20" t="s">
        <v>220</v>
      </c>
      <c r="B58" s="21" t="s">
        <v>221</v>
      </c>
      <c r="C58" s="42">
        <v>0.62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</row>
    <row r="59" spans="1:236" ht="19.5" customHeight="1">
      <c r="A59" s="21" t="s">
        <v>222</v>
      </c>
      <c r="B59" s="21" t="s">
        <v>223</v>
      </c>
      <c r="C59" s="42">
        <v>0.25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</row>
    <row r="60" spans="1:236" ht="19.5" customHeight="1">
      <c r="A60" s="24" t="s">
        <v>224</v>
      </c>
      <c r="B60" s="24" t="s">
        <v>225</v>
      </c>
      <c r="C60" s="53">
        <v>0.24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</row>
    <row r="61" spans="1:236" ht="19.5" customHeight="1">
      <c r="A61" s="20" t="s">
        <v>226</v>
      </c>
      <c r="B61" s="49" t="s">
        <v>227</v>
      </c>
      <c r="C61" s="42">
        <v>-0.12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</row>
    <row r="62" spans="1:236" ht="19.5" customHeight="1">
      <c r="A62" s="20" t="s">
        <v>228</v>
      </c>
      <c r="B62" s="49" t="s">
        <v>229</v>
      </c>
      <c r="C62" s="42">
        <v>-3.34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</row>
    <row r="63" spans="1:236" ht="19.5" customHeight="1">
      <c r="A63" s="31" t="s">
        <v>230</v>
      </c>
      <c r="B63" s="21" t="s">
        <v>231</v>
      </c>
      <c r="C63" s="42">
        <v>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</row>
    <row r="64" spans="1:236" ht="19.5" customHeight="1">
      <c r="A64" s="20" t="s">
        <v>232</v>
      </c>
      <c r="B64" s="21" t="s">
        <v>233</v>
      </c>
      <c r="C64" s="42">
        <v>81.9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</row>
    <row r="65" spans="1:236" ht="19.5" customHeight="1">
      <c r="A65" s="20" t="s">
        <v>234</v>
      </c>
      <c r="B65" s="21" t="s">
        <v>235</v>
      </c>
      <c r="C65" s="42">
        <v>37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</row>
    <row r="66" spans="1:236" ht="19.5" customHeight="1">
      <c r="A66" s="20" t="s">
        <v>236</v>
      </c>
      <c r="B66" s="21" t="s">
        <v>237</v>
      </c>
      <c r="C66" s="54">
        <v>9.6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</row>
    <row r="67" spans="1:236" ht="19.5" customHeight="1">
      <c r="A67" s="20" t="s">
        <v>238</v>
      </c>
      <c r="B67" s="30" t="s">
        <v>239</v>
      </c>
      <c r="C67" s="22">
        <v>84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</row>
    <row r="68" spans="1:236" ht="19.5" customHeight="1">
      <c r="A68" s="43" t="s">
        <v>240</v>
      </c>
      <c r="B68" s="21" t="s">
        <v>241</v>
      </c>
      <c r="C68" s="55">
        <v>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</row>
    <row r="69" spans="1:236" ht="19.5" customHeight="1">
      <c r="A69" s="20" t="s">
        <v>242</v>
      </c>
      <c r="B69" s="30" t="s">
        <v>243</v>
      </c>
      <c r="C69" s="22">
        <v>6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</row>
    <row r="70" spans="1:236" ht="19.5" customHeight="1">
      <c r="A70" s="20" t="s">
        <v>244</v>
      </c>
      <c r="B70" s="21" t="s">
        <v>245</v>
      </c>
      <c r="C70" s="56">
        <v>8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</row>
    <row r="71" spans="1:236" ht="19.5" customHeight="1">
      <c r="A71" s="20" t="s">
        <v>246</v>
      </c>
      <c r="B71" s="21" t="s">
        <v>247</v>
      </c>
      <c r="C71" s="22">
        <v>500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</row>
    <row r="72" spans="1:236" ht="19.5" customHeight="1">
      <c r="A72" s="20" t="s">
        <v>248</v>
      </c>
      <c r="B72" s="21" t="s">
        <v>249</v>
      </c>
      <c r="C72" s="22">
        <v>170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</row>
    <row r="73" spans="1:236" ht="19.5" customHeight="1">
      <c r="A73" s="20" t="s">
        <v>250</v>
      </c>
      <c r="B73" s="26" t="s">
        <v>251</v>
      </c>
      <c r="C73" s="22">
        <v>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</row>
    <row r="74" spans="1:236" ht="19.5" customHeight="1">
      <c r="A74" s="20" t="s">
        <v>252</v>
      </c>
      <c r="B74" s="21" t="s">
        <v>253</v>
      </c>
      <c r="C74" s="22">
        <v>0.32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</row>
    <row r="75" spans="1:236" ht="19.5" customHeight="1">
      <c r="A75" s="20" t="s">
        <v>254</v>
      </c>
      <c r="B75" s="21" t="s">
        <v>255</v>
      </c>
      <c r="C75" s="22">
        <v>9.175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</row>
    <row r="76" spans="1:236" ht="19.5" customHeight="1">
      <c r="A76" s="36" t="s">
        <v>256</v>
      </c>
      <c r="B76" s="24" t="s">
        <v>257</v>
      </c>
      <c r="C76" s="25">
        <v>1.83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</row>
    <row r="77" spans="1:236" ht="19.5" customHeight="1">
      <c r="A77" s="43" t="s">
        <v>258</v>
      </c>
      <c r="B77" s="21" t="s">
        <v>259</v>
      </c>
      <c r="C77" s="25">
        <v>0.6</v>
      </c>
      <c r="D77" s="10"/>
      <c r="E77" s="10" t="s">
        <v>260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</row>
    <row r="78" spans="1:236" ht="19.5" customHeight="1">
      <c r="A78" s="20" t="s">
        <v>261</v>
      </c>
      <c r="B78" s="24" t="s">
        <v>262</v>
      </c>
      <c r="C78" s="25">
        <v>60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</row>
    <row r="79" spans="1:236" ht="19.5" customHeight="1">
      <c r="A79" s="20" t="s">
        <v>263</v>
      </c>
      <c r="B79" s="51" t="s">
        <v>264</v>
      </c>
      <c r="C79" s="25">
        <v>110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</row>
    <row r="80" spans="1:236" ht="19.5" customHeight="1">
      <c r="A80" s="36" t="s">
        <v>265</v>
      </c>
      <c r="B80" s="57" t="s">
        <v>266</v>
      </c>
      <c r="C80" s="25">
        <v>15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</row>
    <row r="81" spans="1:236" ht="21.75" customHeight="1">
      <c r="A81" s="20" t="s">
        <v>267</v>
      </c>
      <c r="B81" s="49" t="s">
        <v>268</v>
      </c>
      <c r="C81" s="29">
        <v>-8.22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</row>
    <row r="82" spans="1:236" ht="19.5" customHeight="1">
      <c r="A82" s="20" t="s">
        <v>269</v>
      </c>
      <c r="B82" s="21" t="s">
        <v>270</v>
      </c>
      <c r="C82" s="22">
        <v>83.52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</row>
    <row r="83" spans="1:236" ht="19.5" customHeight="1">
      <c r="A83" s="20" t="s">
        <v>271</v>
      </c>
      <c r="B83" s="21" t="s">
        <v>272</v>
      </c>
      <c r="C83" s="27">
        <v>96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</row>
    <row r="84" spans="1:236" ht="19.5" customHeight="1">
      <c r="A84" s="20" t="s">
        <v>273</v>
      </c>
      <c r="B84" s="20" t="s">
        <v>274</v>
      </c>
      <c r="C84" s="56">
        <v>1902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</row>
    <row r="85" spans="1:236" ht="19.5" customHeight="1">
      <c r="A85" s="20" t="s">
        <v>275</v>
      </c>
      <c r="B85" s="20" t="s">
        <v>276</v>
      </c>
      <c r="C85" s="56">
        <v>2535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</row>
    <row r="86" spans="1:3" s="2" customFormat="1" ht="19.5" customHeight="1">
      <c r="A86" s="20" t="s">
        <v>277</v>
      </c>
      <c r="B86" s="21" t="s">
        <v>278</v>
      </c>
      <c r="C86" s="22">
        <v>9.2742</v>
      </c>
    </row>
    <row r="87" spans="1:236" ht="19.5" customHeight="1">
      <c r="A87" s="58"/>
      <c r="B87" s="59" t="s">
        <v>279</v>
      </c>
      <c r="C87" s="60">
        <f>SUM(C88:C100)</f>
        <v>99.97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</row>
    <row r="88" spans="1:236" ht="19.5" customHeight="1">
      <c r="A88" s="20" t="s">
        <v>280</v>
      </c>
      <c r="B88" s="21" t="s">
        <v>281</v>
      </c>
      <c r="C88" s="22">
        <v>3.89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</row>
    <row r="89" spans="1:236" ht="19.5" customHeight="1">
      <c r="A89" s="20" t="s">
        <v>282</v>
      </c>
      <c r="B89" s="21" t="s">
        <v>283</v>
      </c>
      <c r="C89" s="22">
        <v>10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</row>
    <row r="90" spans="1:236" ht="19.5" customHeight="1">
      <c r="A90" s="20" t="s">
        <v>284</v>
      </c>
      <c r="B90" s="21" t="s">
        <v>285</v>
      </c>
      <c r="C90" s="22">
        <v>9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</row>
    <row r="91" spans="1:236" ht="19.5" customHeight="1">
      <c r="A91" s="20" t="s">
        <v>286</v>
      </c>
      <c r="B91" s="21" t="s">
        <v>287</v>
      </c>
      <c r="C91" s="22">
        <v>20.1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</row>
    <row r="92" spans="1:236" ht="19.5" customHeight="1">
      <c r="A92" s="20" t="s">
        <v>288</v>
      </c>
      <c r="B92" s="21" t="s">
        <v>289</v>
      </c>
      <c r="C92" s="22">
        <v>1.26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</row>
    <row r="93" spans="1:236" ht="19.5" customHeight="1">
      <c r="A93" s="61" t="s">
        <v>290</v>
      </c>
      <c r="B93" s="62" t="s">
        <v>291</v>
      </c>
      <c r="C93" s="63">
        <v>-20.1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</row>
    <row r="94" spans="1:236" ht="19.5" customHeight="1">
      <c r="A94" s="43" t="s">
        <v>292</v>
      </c>
      <c r="B94" s="21" t="s">
        <v>293</v>
      </c>
      <c r="C94" s="64">
        <v>-4.99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</row>
    <row r="95" spans="1:236" ht="19.5" customHeight="1">
      <c r="A95" s="20" t="s">
        <v>294</v>
      </c>
      <c r="B95" s="21" t="s">
        <v>295</v>
      </c>
      <c r="C95" s="29">
        <v>49.2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</row>
    <row r="96" spans="1:236" ht="19.5" customHeight="1">
      <c r="A96" s="20" t="s">
        <v>296</v>
      </c>
      <c r="B96" s="21" t="s">
        <v>297</v>
      </c>
      <c r="C96" s="42">
        <v>11.8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</row>
    <row r="97" spans="1:236" ht="19.5" customHeight="1">
      <c r="A97" s="20" t="s">
        <v>298</v>
      </c>
      <c r="B97" s="21" t="s">
        <v>299</v>
      </c>
      <c r="C97" s="42">
        <v>12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</row>
    <row r="98" spans="1:236" ht="19.5" customHeight="1">
      <c r="A98" s="20" t="s">
        <v>300</v>
      </c>
      <c r="B98" s="21" t="s">
        <v>301</v>
      </c>
      <c r="C98" s="22">
        <v>4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</row>
    <row r="99" spans="1:236" ht="19.5" customHeight="1">
      <c r="A99" s="31" t="s">
        <v>302</v>
      </c>
      <c r="B99" s="21" t="s">
        <v>303</v>
      </c>
      <c r="C99" s="42">
        <v>2.2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</row>
    <row r="100" spans="1:236" ht="19.5" customHeight="1">
      <c r="A100" s="20" t="s">
        <v>304</v>
      </c>
      <c r="B100" s="21" t="s">
        <v>305</v>
      </c>
      <c r="C100" s="42">
        <v>1.61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</row>
    <row r="101" spans="1:236" ht="19.5" customHeight="1">
      <c r="A101" s="58"/>
      <c r="B101" s="65" t="s">
        <v>306</v>
      </c>
      <c r="C101" s="60">
        <f>SUM(C102:C171)</f>
        <v>10864.267211999999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</row>
    <row r="102" spans="1:236" ht="19.5" customHeight="1">
      <c r="A102" s="66" t="s">
        <v>307</v>
      </c>
      <c r="B102" s="67" t="s">
        <v>308</v>
      </c>
      <c r="C102" s="68">
        <v>8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</row>
    <row r="103" spans="1:236" ht="19.5" customHeight="1">
      <c r="A103" s="66" t="s">
        <v>309</v>
      </c>
      <c r="B103" s="67" t="s">
        <v>310</v>
      </c>
      <c r="C103" s="69">
        <v>9.45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</row>
    <row r="104" spans="1:236" ht="19.5" customHeight="1">
      <c r="A104" s="70" t="s">
        <v>311</v>
      </c>
      <c r="B104" s="67" t="s">
        <v>312</v>
      </c>
      <c r="C104" s="68">
        <v>17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</row>
    <row r="105" spans="1:236" ht="19.5" customHeight="1">
      <c r="A105" s="66" t="s">
        <v>313</v>
      </c>
      <c r="B105" s="67" t="s">
        <v>314</v>
      </c>
      <c r="C105" s="68">
        <v>10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</row>
    <row r="106" spans="1:236" ht="19.5" customHeight="1">
      <c r="A106" s="66" t="s">
        <v>315</v>
      </c>
      <c r="B106" s="67" t="s">
        <v>316</v>
      </c>
      <c r="C106" s="22">
        <v>13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</row>
    <row r="107" spans="1:236" ht="19.5" customHeight="1">
      <c r="A107" s="71" t="s">
        <v>317</v>
      </c>
      <c r="B107" s="72" t="s">
        <v>316</v>
      </c>
      <c r="C107" s="22">
        <v>13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</row>
    <row r="108" spans="1:236" ht="19.5" customHeight="1">
      <c r="A108" s="66" t="s">
        <v>318</v>
      </c>
      <c r="B108" s="67" t="s">
        <v>316</v>
      </c>
      <c r="C108" s="68">
        <v>146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</row>
    <row r="109" spans="1:236" ht="19.5" customHeight="1">
      <c r="A109" s="71" t="s">
        <v>319</v>
      </c>
      <c r="B109" s="72" t="s">
        <v>320</v>
      </c>
      <c r="C109" s="22">
        <v>8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</row>
    <row r="110" spans="1:236" ht="19.5" customHeight="1">
      <c r="A110" s="73" t="s">
        <v>321</v>
      </c>
      <c r="B110" s="74" t="s">
        <v>322</v>
      </c>
      <c r="C110" s="22">
        <v>4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</row>
    <row r="111" spans="1:236" ht="19.5" customHeight="1">
      <c r="A111" s="71" t="s">
        <v>134</v>
      </c>
      <c r="B111" s="72" t="s">
        <v>135</v>
      </c>
      <c r="C111" s="22">
        <v>66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</row>
    <row r="112" spans="1:236" ht="19.5" customHeight="1">
      <c r="A112" s="71" t="s">
        <v>323</v>
      </c>
      <c r="B112" s="72" t="s">
        <v>324</v>
      </c>
      <c r="C112" s="29">
        <v>27.32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</row>
    <row r="113" spans="1:236" ht="19.5" customHeight="1">
      <c r="A113" s="71" t="s">
        <v>325</v>
      </c>
      <c r="B113" s="72" t="s">
        <v>326</v>
      </c>
      <c r="C113" s="29">
        <v>195.3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</row>
    <row r="114" spans="1:236" ht="19.5" customHeight="1">
      <c r="A114" s="70" t="s">
        <v>327</v>
      </c>
      <c r="B114" s="67" t="s">
        <v>328</v>
      </c>
      <c r="C114" s="75">
        <v>85.4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</row>
    <row r="115" spans="1:236" ht="19.5" customHeight="1">
      <c r="A115" s="70" t="s">
        <v>140</v>
      </c>
      <c r="B115" s="67" t="s">
        <v>141</v>
      </c>
      <c r="C115" s="75">
        <v>5.1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</row>
    <row r="116" spans="1:236" ht="19.5" customHeight="1">
      <c r="A116" s="76" t="s">
        <v>148</v>
      </c>
      <c r="B116" s="77" t="s">
        <v>149</v>
      </c>
      <c r="C116" s="78">
        <v>1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</row>
    <row r="117" spans="1:236" ht="24" customHeight="1">
      <c r="A117" s="71" t="s">
        <v>329</v>
      </c>
      <c r="B117" s="72" t="s">
        <v>330</v>
      </c>
      <c r="C117" s="32">
        <v>53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</row>
    <row r="118" spans="1:236" ht="19.5" customHeight="1">
      <c r="A118" s="70" t="s">
        <v>331</v>
      </c>
      <c r="B118" s="67" t="s">
        <v>332</v>
      </c>
      <c r="C118" s="68">
        <v>65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</row>
    <row r="119" spans="1:236" ht="19.5" customHeight="1">
      <c r="A119" s="70" t="s">
        <v>333</v>
      </c>
      <c r="B119" s="79" t="s">
        <v>334</v>
      </c>
      <c r="C119" s="80">
        <v>200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</row>
    <row r="120" spans="1:236" s="3" customFormat="1" ht="19.5" customHeight="1">
      <c r="A120" s="71" t="s">
        <v>335</v>
      </c>
      <c r="B120" s="72" t="s">
        <v>336</v>
      </c>
      <c r="C120" s="22">
        <v>0.3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</row>
    <row r="121" spans="1:236" ht="19.5" customHeight="1">
      <c r="A121" s="70" t="s">
        <v>337</v>
      </c>
      <c r="B121" s="67" t="s">
        <v>338</v>
      </c>
      <c r="C121" s="68">
        <v>5.98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</row>
    <row r="122" spans="1:236" ht="19.5" customHeight="1">
      <c r="A122" s="71" t="s">
        <v>339</v>
      </c>
      <c r="B122" s="72" t="s">
        <v>340</v>
      </c>
      <c r="C122" s="22">
        <v>9.7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</row>
    <row r="123" spans="1:236" ht="19.5" customHeight="1">
      <c r="A123" s="71" t="s">
        <v>341</v>
      </c>
      <c r="B123" s="72" t="s">
        <v>342</v>
      </c>
      <c r="C123" s="22">
        <v>7.31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</row>
    <row r="124" spans="1:236" ht="19.5" customHeight="1">
      <c r="A124" s="71" t="s">
        <v>343</v>
      </c>
      <c r="B124" s="82" t="s">
        <v>344</v>
      </c>
      <c r="C124" s="22">
        <v>0.579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</row>
    <row r="125" spans="1:236" ht="19.5" customHeight="1">
      <c r="A125" s="70" t="s">
        <v>345</v>
      </c>
      <c r="B125" s="83" t="s">
        <v>346</v>
      </c>
      <c r="C125" s="68">
        <v>8.77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</row>
    <row r="126" spans="1:236" ht="19.5" customHeight="1">
      <c r="A126" s="71" t="s">
        <v>347</v>
      </c>
      <c r="B126" s="72" t="s">
        <v>348</v>
      </c>
      <c r="C126" s="68">
        <v>38.7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</row>
    <row r="127" spans="1:236" ht="19.5" customHeight="1">
      <c r="A127" s="70" t="s">
        <v>302</v>
      </c>
      <c r="B127" s="67" t="s">
        <v>303</v>
      </c>
      <c r="C127" s="68">
        <v>0.28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</row>
    <row r="128" spans="1:236" ht="19.5" customHeight="1">
      <c r="A128" s="71" t="s">
        <v>349</v>
      </c>
      <c r="B128" s="72" t="s">
        <v>350</v>
      </c>
      <c r="C128" s="22">
        <v>103.48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</row>
    <row r="129" spans="1:236" ht="19.5" customHeight="1">
      <c r="A129" s="84" t="s">
        <v>351</v>
      </c>
      <c r="B129" s="72" t="s">
        <v>352</v>
      </c>
      <c r="C129" s="22">
        <v>5.29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</row>
    <row r="130" spans="1:236" ht="19.5" customHeight="1">
      <c r="A130" s="71" t="s">
        <v>353</v>
      </c>
      <c r="B130" s="72" t="s">
        <v>354</v>
      </c>
      <c r="C130" s="22">
        <v>54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</row>
    <row r="131" spans="1:236" ht="19.5" customHeight="1">
      <c r="A131" s="71" t="s">
        <v>355</v>
      </c>
      <c r="B131" s="72" t="s">
        <v>356</v>
      </c>
      <c r="C131" s="29">
        <v>34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</row>
    <row r="132" spans="1:236" ht="19.5" customHeight="1">
      <c r="A132" s="71" t="s">
        <v>357</v>
      </c>
      <c r="B132" s="72" t="s">
        <v>356</v>
      </c>
      <c r="C132" s="29">
        <v>21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</row>
    <row r="133" spans="1:236" ht="19.5" customHeight="1">
      <c r="A133" s="66" t="s">
        <v>358</v>
      </c>
      <c r="B133" s="67" t="s">
        <v>359</v>
      </c>
      <c r="C133" s="68">
        <v>3.6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</row>
    <row r="134" spans="1:236" ht="19.5" customHeight="1">
      <c r="A134" s="66" t="s">
        <v>304</v>
      </c>
      <c r="B134" s="67" t="s">
        <v>305</v>
      </c>
      <c r="C134" s="42">
        <v>10.11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</row>
    <row r="135" spans="1:236" ht="19.5" customHeight="1">
      <c r="A135" s="70" t="s">
        <v>360</v>
      </c>
      <c r="B135" s="72" t="s">
        <v>361</v>
      </c>
      <c r="C135" s="22">
        <v>1.55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</row>
    <row r="136" spans="1:236" ht="19.5" customHeight="1">
      <c r="A136" s="70" t="s">
        <v>362</v>
      </c>
      <c r="B136" s="67" t="s">
        <v>363</v>
      </c>
      <c r="C136" s="68">
        <v>346.96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</row>
    <row r="137" spans="1:236" ht="19.5" customHeight="1">
      <c r="A137" s="70" t="s">
        <v>364</v>
      </c>
      <c r="B137" s="67" t="s">
        <v>365</v>
      </c>
      <c r="C137" s="52">
        <v>56.58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</row>
    <row r="138" spans="1:236" ht="19.5" customHeight="1">
      <c r="A138" s="66" t="s">
        <v>210</v>
      </c>
      <c r="B138" s="67" t="s">
        <v>211</v>
      </c>
      <c r="C138" s="42">
        <v>17.59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</row>
    <row r="139" spans="1:236" ht="19.5" customHeight="1">
      <c r="A139" s="70" t="s">
        <v>208</v>
      </c>
      <c r="B139" s="67" t="s">
        <v>209</v>
      </c>
      <c r="C139" s="52">
        <v>4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</row>
    <row r="140" spans="1:236" ht="19.5" customHeight="1">
      <c r="A140" s="71" t="s">
        <v>366</v>
      </c>
      <c r="B140" s="82" t="s">
        <v>367</v>
      </c>
      <c r="C140" s="42">
        <v>40.41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</row>
    <row r="141" spans="1:236" ht="19.5" customHeight="1">
      <c r="A141" s="71" t="s">
        <v>368</v>
      </c>
      <c r="B141" s="85" t="s">
        <v>369</v>
      </c>
      <c r="C141" s="42">
        <v>10.16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</row>
    <row r="142" spans="1:236" ht="19.5" customHeight="1">
      <c r="A142" s="86" t="s">
        <v>370</v>
      </c>
      <c r="B142" s="87" t="s">
        <v>371</v>
      </c>
      <c r="C142" s="29">
        <v>40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</row>
    <row r="143" spans="1:236" ht="19.5" customHeight="1">
      <c r="A143" s="71" t="s">
        <v>372</v>
      </c>
      <c r="B143" s="72" t="s">
        <v>373</v>
      </c>
      <c r="C143" s="22">
        <v>4.32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</row>
    <row r="144" spans="1:236" ht="19.5" customHeight="1">
      <c r="A144" s="71" t="s">
        <v>374</v>
      </c>
      <c r="B144" s="72" t="s">
        <v>375</v>
      </c>
      <c r="C144" s="22">
        <v>3.15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</row>
    <row r="145" spans="1:236" ht="19.5" customHeight="1">
      <c r="A145" s="70" t="s">
        <v>376</v>
      </c>
      <c r="B145" s="67" t="s">
        <v>377</v>
      </c>
      <c r="C145" s="68">
        <v>69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</row>
    <row r="146" spans="1:236" ht="19.5" customHeight="1">
      <c r="A146" s="70" t="s">
        <v>378</v>
      </c>
      <c r="B146" s="79" t="s">
        <v>379</v>
      </c>
      <c r="C146" s="68">
        <v>6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</row>
    <row r="147" spans="1:236" ht="19.5" customHeight="1">
      <c r="A147" s="70" t="s">
        <v>380</v>
      </c>
      <c r="B147" s="67" t="s">
        <v>381</v>
      </c>
      <c r="C147" s="22">
        <v>1.44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</row>
    <row r="148" spans="1:236" ht="19.5" customHeight="1">
      <c r="A148" s="70" t="s">
        <v>382</v>
      </c>
      <c r="B148" s="67" t="s">
        <v>383</v>
      </c>
      <c r="C148" s="42">
        <v>110.96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</row>
    <row r="149" spans="1:236" s="1" customFormat="1" ht="19.5" customHeight="1">
      <c r="A149" s="71" t="s">
        <v>384</v>
      </c>
      <c r="B149" s="85" t="s">
        <v>385</v>
      </c>
      <c r="C149" s="22">
        <v>-5.3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</row>
    <row r="150" spans="1:236" ht="19.5" customHeight="1">
      <c r="A150" s="84" t="s">
        <v>386</v>
      </c>
      <c r="B150" s="67" t="s">
        <v>387</v>
      </c>
      <c r="C150" s="64">
        <v>255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</row>
    <row r="151" spans="1:236" ht="19.5" customHeight="1">
      <c r="A151" s="70" t="s">
        <v>388</v>
      </c>
      <c r="B151" s="88" t="s">
        <v>389</v>
      </c>
      <c r="C151" s="52">
        <v>3.6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</row>
    <row r="152" spans="1:236" ht="19.5" customHeight="1">
      <c r="A152" s="66" t="s">
        <v>390</v>
      </c>
      <c r="B152" s="67" t="s">
        <v>391</v>
      </c>
      <c r="C152" s="52">
        <v>3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</row>
    <row r="153" spans="1:236" ht="19.5" customHeight="1">
      <c r="A153" s="70" t="s">
        <v>392</v>
      </c>
      <c r="B153" s="88" t="s">
        <v>393</v>
      </c>
      <c r="C153" s="68">
        <v>269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</row>
    <row r="154" spans="1:236" ht="19.5" customHeight="1">
      <c r="A154" s="70" t="s">
        <v>394</v>
      </c>
      <c r="B154" s="67" t="s">
        <v>395</v>
      </c>
      <c r="C154" s="89">
        <v>0.76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</row>
    <row r="155" spans="1:236" ht="19.5" customHeight="1">
      <c r="A155" s="66" t="s">
        <v>396</v>
      </c>
      <c r="B155" s="67" t="s">
        <v>397</v>
      </c>
      <c r="C155" s="68">
        <v>283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</row>
    <row r="156" spans="1:236" ht="19.5" customHeight="1">
      <c r="A156" s="66" t="s">
        <v>398</v>
      </c>
      <c r="B156" s="72" t="s">
        <v>399</v>
      </c>
      <c r="C156" s="89">
        <v>3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</row>
    <row r="157" spans="1:236" ht="19.5" customHeight="1">
      <c r="A157" s="70" t="s">
        <v>400</v>
      </c>
      <c r="B157" s="67" t="s">
        <v>401</v>
      </c>
      <c r="C157" s="68">
        <v>7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</row>
    <row r="158" spans="1:236" ht="19.5" customHeight="1">
      <c r="A158" s="70" t="s">
        <v>402</v>
      </c>
      <c r="B158" s="67" t="s">
        <v>403</v>
      </c>
      <c r="C158" s="68">
        <v>109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</row>
    <row r="159" spans="1:236" ht="19.5" customHeight="1">
      <c r="A159" s="70" t="s">
        <v>404</v>
      </c>
      <c r="B159" s="67" t="s">
        <v>405</v>
      </c>
      <c r="C159" s="68">
        <v>1.1539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</row>
    <row r="160" spans="1:236" ht="19.5" customHeight="1">
      <c r="A160" s="70" t="s">
        <v>406</v>
      </c>
      <c r="B160" s="67" t="s">
        <v>407</v>
      </c>
      <c r="C160" s="68">
        <v>6.264312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</row>
    <row r="161" spans="1:236" ht="19.5" customHeight="1">
      <c r="A161" s="43" t="s">
        <v>408</v>
      </c>
      <c r="B161" s="51" t="s">
        <v>409</v>
      </c>
      <c r="C161" s="68">
        <v>17</v>
      </c>
      <c r="D161" s="10"/>
      <c r="E161" s="10" t="s">
        <v>260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</row>
    <row r="162" spans="1:236" ht="19.5" customHeight="1">
      <c r="A162" s="70" t="s">
        <v>410</v>
      </c>
      <c r="B162" s="88" t="s">
        <v>411</v>
      </c>
      <c r="C162" s="68">
        <v>3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</row>
    <row r="163" spans="1:3" s="1" customFormat="1" ht="19.5" customHeight="1">
      <c r="A163" s="84" t="s">
        <v>412</v>
      </c>
      <c r="B163" s="90" t="s">
        <v>413</v>
      </c>
      <c r="C163" s="22">
        <v>-28</v>
      </c>
    </row>
    <row r="164" spans="1:3" ht="19.5" customHeight="1">
      <c r="A164" s="66" t="s">
        <v>414</v>
      </c>
      <c r="B164" s="72" t="s">
        <v>415</v>
      </c>
      <c r="C164" s="68">
        <v>143</v>
      </c>
    </row>
    <row r="165" spans="1:3" ht="19.5" customHeight="1">
      <c r="A165" s="70" t="s">
        <v>416</v>
      </c>
      <c r="B165" s="72" t="s">
        <v>417</v>
      </c>
      <c r="C165" s="22">
        <v>51</v>
      </c>
    </row>
    <row r="166" spans="1:3" ht="19.5" customHeight="1">
      <c r="A166" s="66" t="s">
        <v>418</v>
      </c>
      <c r="B166" s="67" t="s">
        <v>419</v>
      </c>
      <c r="C166" s="68">
        <v>241</v>
      </c>
    </row>
    <row r="167" spans="1:3" ht="19.5" customHeight="1">
      <c r="A167" s="66" t="s">
        <v>420</v>
      </c>
      <c r="B167" s="67" t="s">
        <v>421</v>
      </c>
      <c r="C167" s="55">
        <v>500</v>
      </c>
    </row>
    <row r="168" spans="1:5" ht="19.5" customHeight="1">
      <c r="A168" s="91" t="s">
        <v>422</v>
      </c>
      <c r="B168" s="51" t="s">
        <v>423</v>
      </c>
      <c r="C168" s="55">
        <v>500</v>
      </c>
      <c r="E168" s="10" t="s">
        <v>260</v>
      </c>
    </row>
    <row r="169" spans="1:3" ht="19.5" customHeight="1">
      <c r="A169" s="71" t="s">
        <v>424</v>
      </c>
      <c r="B169" s="72" t="s">
        <v>425</v>
      </c>
      <c r="C169" s="22">
        <v>6560</v>
      </c>
    </row>
    <row r="170" spans="1:3" ht="19.5" customHeight="1">
      <c r="A170" s="92"/>
      <c r="B170" s="21"/>
      <c r="C170" s="22"/>
    </row>
    <row r="171" spans="1:3" ht="19.5" customHeight="1">
      <c r="A171" s="92"/>
      <c r="B171" s="21"/>
      <c r="C171" s="22"/>
    </row>
    <row r="172" spans="1:3" ht="19.5" customHeight="1">
      <c r="A172" s="58"/>
      <c r="B172" s="93"/>
      <c r="C172" s="94"/>
    </row>
    <row r="173" spans="2:3" ht="14.25">
      <c r="B173" s="95"/>
      <c r="C173" s="96" t="e">
        <f>C101+C5+C87+B87</f>
        <v>#VALUE!</v>
      </c>
    </row>
    <row r="174" spans="2:3" ht="14.25">
      <c r="B174" s="95"/>
      <c r="C174" s="96"/>
    </row>
    <row r="175" spans="2:3" ht="14.25">
      <c r="B175" s="95"/>
      <c r="C175" s="96"/>
    </row>
    <row r="176" spans="2:3" ht="14.25">
      <c r="B176" s="95"/>
      <c r="C176" s="96"/>
    </row>
    <row r="177" spans="2:3" ht="14.25">
      <c r="B177" s="95"/>
      <c r="C177" s="96"/>
    </row>
    <row r="178" spans="2:3" ht="14.25">
      <c r="B178" s="95"/>
      <c r="C178" s="96"/>
    </row>
    <row r="179" spans="2:3" ht="14.25">
      <c r="B179" s="95"/>
      <c r="C179" s="96"/>
    </row>
    <row r="180" spans="2:3" ht="14.25">
      <c r="B180" s="95"/>
      <c r="C180" s="96"/>
    </row>
    <row r="181" spans="2:3" ht="14.25">
      <c r="B181" s="95"/>
      <c r="C181" s="96"/>
    </row>
    <row r="182" spans="2:3" ht="14.25">
      <c r="B182" s="95"/>
      <c r="C182" s="96"/>
    </row>
    <row r="183" spans="2:3" ht="14.25">
      <c r="B183" s="95"/>
      <c r="C183" s="96"/>
    </row>
    <row r="184" spans="2:3" ht="14.25">
      <c r="B184" s="95"/>
      <c r="C184" s="96"/>
    </row>
    <row r="185" spans="2:3" ht="14.25">
      <c r="B185" s="95"/>
      <c r="C185" s="96"/>
    </row>
    <row r="186" spans="2:3" ht="14.25">
      <c r="B186" s="95"/>
      <c r="C186" s="96"/>
    </row>
    <row r="187" spans="2:3" ht="14.25">
      <c r="B187" s="95"/>
      <c r="C187" s="96"/>
    </row>
    <row r="188" spans="2:3" ht="14.25">
      <c r="B188" s="95"/>
      <c r="C188" s="96"/>
    </row>
    <row r="189" spans="2:3" ht="14.25">
      <c r="B189" s="95"/>
      <c r="C189" s="96"/>
    </row>
    <row r="190" spans="2:3" ht="14.25">
      <c r="B190" s="95"/>
      <c r="C190" s="96"/>
    </row>
    <row r="191" spans="2:3" ht="14.25">
      <c r="B191" s="95"/>
      <c r="C191" s="96"/>
    </row>
    <row r="192" spans="2:3" ht="14.25">
      <c r="B192" s="95"/>
      <c r="C192" s="96"/>
    </row>
    <row r="193" spans="2:3" ht="14.25">
      <c r="B193" s="95"/>
      <c r="C193" s="96"/>
    </row>
    <row r="194" spans="2:3" ht="14.25">
      <c r="B194" s="95"/>
      <c r="C194" s="96"/>
    </row>
    <row r="195" spans="2:3" ht="14.25">
      <c r="B195" s="95"/>
      <c r="C195" s="96"/>
    </row>
    <row r="196" spans="2:3" ht="14.25">
      <c r="B196" s="95"/>
      <c r="C196" s="96"/>
    </row>
    <row r="197" spans="2:3" ht="14.25">
      <c r="B197" s="95"/>
      <c r="C197" s="96"/>
    </row>
    <row r="198" spans="2:3" ht="14.25">
      <c r="B198" s="95"/>
      <c r="C198" s="96"/>
    </row>
    <row r="199" spans="2:3" ht="14.25">
      <c r="B199" s="95"/>
      <c r="C199" s="96"/>
    </row>
    <row r="200" spans="2:3" ht="14.25">
      <c r="B200" s="95"/>
      <c r="C200" s="96"/>
    </row>
    <row r="201" spans="2:3" ht="14.25">
      <c r="B201" s="95"/>
      <c r="C201" s="96"/>
    </row>
    <row r="202" spans="2:3" ht="14.25">
      <c r="B202" s="95"/>
      <c r="C202" s="96"/>
    </row>
    <row r="203" spans="2:3" ht="14.25">
      <c r="B203" s="95"/>
      <c r="C203" s="96"/>
    </row>
    <row r="204" spans="2:3" ht="14.25">
      <c r="B204" s="95"/>
      <c r="C204" s="96"/>
    </row>
    <row r="205" spans="2:3" ht="14.25">
      <c r="B205" s="95"/>
      <c r="C205" s="96"/>
    </row>
    <row r="206" spans="2:3" ht="14.25">
      <c r="B206" s="95"/>
      <c r="C206" s="96"/>
    </row>
    <row r="207" spans="2:3" ht="14.25">
      <c r="B207" s="95"/>
      <c r="C207" s="96"/>
    </row>
    <row r="208" spans="2:3" ht="14.25">
      <c r="B208" s="95"/>
      <c r="C208" s="96"/>
    </row>
    <row r="209" spans="2:3" ht="14.25">
      <c r="B209" s="95"/>
      <c r="C209" s="96"/>
    </row>
    <row r="210" spans="2:3" ht="14.25">
      <c r="B210" s="95"/>
      <c r="C210" s="96"/>
    </row>
    <row r="211" spans="2:3" ht="14.25">
      <c r="B211" s="95"/>
      <c r="C211" s="96"/>
    </row>
    <row r="212" spans="2:3" ht="14.25">
      <c r="B212" s="95"/>
      <c r="C212" s="96"/>
    </row>
    <row r="213" spans="2:3" ht="14.25">
      <c r="B213" s="95"/>
      <c r="C213" s="96"/>
    </row>
    <row r="214" spans="2:3" ht="14.25">
      <c r="B214" s="95"/>
      <c r="C214" s="96"/>
    </row>
    <row r="215" spans="2:3" ht="14.25">
      <c r="B215" s="95"/>
      <c r="C215" s="96"/>
    </row>
    <row r="216" spans="2:3" ht="14.25">
      <c r="B216" s="95"/>
      <c r="C216" s="96"/>
    </row>
    <row r="217" spans="2:3" ht="14.25">
      <c r="B217" s="95"/>
      <c r="C217" s="96"/>
    </row>
    <row r="218" spans="2:3" ht="14.25">
      <c r="B218" s="95"/>
      <c r="C218" s="96"/>
    </row>
    <row r="219" spans="2:3" ht="14.25">
      <c r="B219" s="95"/>
      <c r="C219" s="96"/>
    </row>
    <row r="220" spans="2:3" ht="14.25">
      <c r="B220" s="95"/>
      <c r="C220" s="96"/>
    </row>
    <row r="221" spans="2:3" ht="14.25">
      <c r="B221" s="95"/>
      <c r="C221" s="96"/>
    </row>
    <row r="222" spans="2:3" ht="14.25">
      <c r="B222" s="95"/>
      <c r="C222" s="96"/>
    </row>
    <row r="223" spans="2:3" ht="14.25">
      <c r="B223" s="95"/>
      <c r="C223" s="96"/>
    </row>
    <row r="224" spans="2:3" ht="14.25">
      <c r="B224" s="95"/>
      <c r="C224" s="96"/>
    </row>
    <row r="225" spans="2:3" ht="14.25">
      <c r="B225" s="95"/>
      <c r="C225" s="96"/>
    </row>
    <row r="226" spans="2:3" ht="14.25">
      <c r="B226" s="95"/>
      <c r="C226" s="96"/>
    </row>
    <row r="227" spans="2:3" ht="14.25">
      <c r="B227" s="95"/>
      <c r="C227" s="96"/>
    </row>
    <row r="228" spans="2:3" ht="14.25">
      <c r="B228" s="95"/>
      <c r="C228" s="96"/>
    </row>
    <row r="229" spans="2:3" ht="14.25">
      <c r="B229" s="95"/>
      <c r="C229" s="96"/>
    </row>
    <row r="230" spans="2:3" ht="14.25">
      <c r="B230" s="95"/>
      <c r="C230" s="96"/>
    </row>
    <row r="231" spans="2:3" ht="14.25">
      <c r="B231" s="95"/>
      <c r="C231" s="96"/>
    </row>
    <row r="232" spans="2:3" ht="14.25">
      <c r="B232" s="95"/>
      <c r="C232" s="96"/>
    </row>
    <row r="233" spans="2:3" ht="14.25">
      <c r="B233" s="95"/>
      <c r="C233" s="96"/>
    </row>
    <row r="234" spans="2:3" ht="14.25">
      <c r="B234" s="95"/>
      <c r="C234" s="96"/>
    </row>
    <row r="235" spans="2:3" ht="14.25">
      <c r="B235" s="95"/>
      <c r="C235" s="96"/>
    </row>
    <row r="236" spans="2:3" ht="14.25">
      <c r="B236" s="95"/>
      <c r="C236" s="96"/>
    </row>
    <row r="237" spans="2:3" ht="14.25">
      <c r="B237" s="95"/>
      <c r="C237" s="96"/>
    </row>
    <row r="238" spans="2:3" ht="14.25">
      <c r="B238" s="95"/>
      <c r="C238" s="96"/>
    </row>
    <row r="239" spans="2:3" ht="14.25">
      <c r="B239" s="95"/>
      <c r="C239" s="96"/>
    </row>
    <row r="240" spans="2:3" ht="14.25">
      <c r="B240" s="95"/>
      <c r="C240" s="96"/>
    </row>
    <row r="241" spans="2:3" ht="14.25">
      <c r="B241" s="95"/>
      <c r="C241" s="96"/>
    </row>
    <row r="242" spans="2:3" ht="14.25">
      <c r="B242" s="95"/>
      <c r="C242" s="96"/>
    </row>
    <row r="243" spans="2:3" ht="14.25">
      <c r="B243" s="95"/>
      <c r="C243" s="96"/>
    </row>
    <row r="244" spans="2:3" ht="14.25">
      <c r="B244" s="95"/>
      <c r="C244" s="96"/>
    </row>
    <row r="245" spans="2:3" ht="14.25">
      <c r="B245" s="95"/>
      <c r="C245" s="96"/>
    </row>
    <row r="246" spans="2:3" ht="14.25">
      <c r="B246" s="95"/>
      <c r="C246" s="96"/>
    </row>
    <row r="247" spans="2:3" ht="14.25">
      <c r="B247" s="95"/>
      <c r="C247" s="96"/>
    </row>
    <row r="248" spans="2:3" ht="14.25">
      <c r="B248" s="95"/>
      <c r="C248" s="96"/>
    </row>
    <row r="249" spans="2:3" ht="14.25">
      <c r="B249" s="95"/>
      <c r="C249" s="96"/>
    </row>
    <row r="250" spans="2:3" ht="14.25">
      <c r="B250" s="95"/>
      <c r="C250" s="96"/>
    </row>
    <row r="251" spans="2:3" ht="14.25">
      <c r="B251" s="95"/>
      <c r="C251" s="96"/>
    </row>
    <row r="252" spans="2:3" ht="14.25">
      <c r="B252" s="95"/>
      <c r="C252" s="96"/>
    </row>
    <row r="253" spans="2:3" ht="14.25">
      <c r="B253" s="95"/>
      <c r="C253" s="96"/>
    </row>
    <row r="254" spans="2:3" ht="14.25">
      <c r="B254" s="95"/>
      <c r="C254" s="96"/>
    </row>
    <row r="255" spans="2:3" ht="14.25">
      <c r="B255" s="95"/>
      <c r="C255" s="96"/>
    </row>
    <row r="256" spans="2:3" ht="14.25">
      <c r="B256" s="95"/>
      <c r="C256" s="96"/>
    </row>
    <row r="257" spans="2:3" ht="14.25">
      <c r="B257" s="95"/>
      <c r="C257" s="96"/>
    </row>
    <row r="258" spans="2:3" ht="14.25">
      <c r="B258" s="95"/>
      <c r="C258" s="96"/>
    </row>
    <row r="259" spans="2:3" ht="14.25">
      <c r="B259" s="95"/>
      <c r="C259" s="96"/>
    </row>
    <row r="260" spans="2:3" ht="14.25">
      <c r="B260" s="95"/>
      <c r="C260" s="96"/>
    </row>
    <row r="261" spans="2:3" ht="14.25">
      <c r="B261" s="95"/>
      <c r="C261" s="96"/>
    </row>
    <row r="262" spans="2:3" ht="14.25">
      <c r="B262" s="95"/>
      <c r="C262" s="96"/>
    </row>
    <row r="263" spans="2:3" ht="14.25">
      <c r="B263" s="95"/>
      <c r="C263" s="96"/>
    </row>
    <row r="264" spans="2:3" ht="14.25">
      <c r="B264" s="95"/>
      <c r="C264" s="96"/>
    </row>
    <row r="265" spans="2:3" ht="14.25">
      <c r="B265" s="95"/>
      <c r="C265" s="96"/>
    </row>
    <row r="266" spans="2:3" ht="14.25">
      <c r="B266" s="95"/>
      <c r="C266" s="96"/>
    </row>
    <row r="267" spans="2:3" ht="14.25">
      <c r="B267" s="95"/>
      <c r="C267" s="96"/>
    </row>
    <row r="268" spans="2:3" ht="14.25">
      <c r="B268" s="95"/>
      <c r="C268" s="96"/>
    </row>
    <row r="269" spans="2:3" ht="14.25">
      <c r="B269" s="95"/>
      <c r="C269" s="96"/>
    </row>
    <row r="270" spans="2:3" ht="14.25">
      <c r="B270" s="95"/>
      <c r="C270" s="96"/>
    </row>
    <row r="271" spans="2:3" ht="14.25">
      <c r="B271" s="95"/>
      <c r="C271" s="96"/>
    </row>
  </sheetData>
  <sheetProtection/>
  <mergeCells count="1">
    <mergeCell ref="A2:C2"/>
  </mergeCells>
  <printOptions/>
  <pageMargins left="0.7513888888888889" right="0.7513888888888889" top="0.5111111111111111" bottom="0.4326388888888889" header="0.5111111111111111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2019-10-27T00:53:20Z</cp:lastPrinted>
  <dcterms:created xsi:type="dcterms:W3CDTF">1996-12-16T01:32:42Z</dcterms:created>
  <dcterms:modified xsi:type="dcterms:W3CDTF">2020-12-29T00:41:10Z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